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755" activeTab="2"/>
  </bookViews>
  <sheets>
    <sheet name="op scherm" sheetId="1" r:id="rId1"/>
    <sheet name="uitslagen" sheetId="2" r:id="rId2"/>
    <sheet name="hoofdblad" sheetId="3" r:id="rId3"/>
    <sheet name="Teams" sheetId="4" r:id="rId4"/>
    <sheet name="Print" sheetId="5" r:id="rId5"/>
  </sheets>
  <definedNames/>
  <calcPr fullCalcOnLoad="1"/>
</workbook>
</file>

<file path=xl/sharedStrings.xml><?xml version="1.0" encoding="utf-8"?>
<sst xmlns="http://schemas.openxmlformats.org/spreadsheetml/2006/main" count="499" uniqueCount="64">
  <si>
    <t>pnt</t>
  </si>
  <si>
    <t>plts</t>
  </si>
  <si>
    <t>Ronde</t>
  </si>
  <si>
    <t>uitslag</t>
  </si>
  <si>
    <t xml:space="preserve"> </t>
  </si>
  <si>
    <t>1-2</t>
  </si>
  <si>
    <t>-</t>
  </si>
  <si>
    <t>3-5</t>
  </si>
  <si>
    <t>4-6</t>
  </si>
  <si>
    <t>3-1</t>
  </si>
  <si>
    <t>6-2</t>
  </si>
  <si>
    <t>5-4</t>
  </si>
  <si>
    <t>1-4</t>
  </si>
  <si>
    <t>2-3</t>
  </si>
  <si>
    <t>5-6</t>
  </si>
  <si>
    <t>5-1</t>
  </si>
  <si>
    <t>4-2</t>
  </si>
  <si>
    <t>6-3</t>
  </si>
  <si>
    <t>1-6</t>
  </si>
  <si>
    <t>2-5</t>
  </si>
  <si>
    <t>3-4</t>
  </si>
  <si>
    <t>Ronde 1</t>
  </si>
  <si>
    <t>Ronde 2</t>
  </si>
  <si>
    <t>Ronde 3</t>
  </si>
  <si>
    <t>Ronde 4</t>
  </si>
  <si>
    <t>Ronde 5</t>
  </si>
  <si>
    <t>SNA 2</t>
  </si>
  <si>
    <t>DC Purmerend 66</t>
  </si>
  <si>
    <t>DC Zaanstreek 1</t>
  </si>
  <si>
    <t>bpnt</t>
  </si>
  <si>
    <t>X</t>
  </si>
  <si>
    <t>Uitslag</t>
  </si>
  <si>
    <t>Bord 1</t>
  </si>
  <si>
    <t>Bord 2</t>
  </si>
  <si>
    <t>Bord 3</t>
  </si>
  <si>
    <t>Bord 4</t>
  </si>
  <si>
    <t>Totaal</t>
  </si>
  <si>
    <t>6 teams halve competitie</t>
  </si>
  <si>
    <t>Peter Groot</t>
  </si>
  <si>
    <t>Piet Smit</t>
  </si>
  <si>
    <t>Ruud Groot</t>
  </si>
  <si>
    <t>Paul Teer</t>
  </si>
  <si>
    <t>Ruud Holkamp</t>
  </si>
  <si>
    <t>Joop Wind</t>
  </si>
  <si>
    <t>Dik Vermeulen</t>
  </si>
  <si>
    <t>Barbara Graas</t>
  </si>
  <si>
    <t>Schelte Betten</t>
  </si>
  <si>
    <t>Kaj Kruit</t>
  </si>
  <si>
    <t>Hans Knobbe</t>
  </si>
  <si>
    <t>Cees Staal</t>
  </si>
  <si>
    <t>Leo Kool</t>
  </si>
  <si>
    <t>Johan Deubel</t>
  </si>
  <si>
    <t>Erik van der Haar</t>
  </si>
  <si>
    <t>VRIJE Ronde</t>
  </si>
  <si>
    <t>Team Peter Groot</t>
  </si>
  <si>
    <t>Team Paul Teer</t>
  </si>
  <si>
    <t>Team Ruud Holkamp</t>
  </si>
  <si>
    <t>Team Piet Smit</t>
  </si>
  <si>
    <t>Team Ruud Groot</t>
  </si>
  <si>
    <t>1e</t>
  </si>
  <si>
    <t>2e</t>
  </si>
  <si>
    <t>3e</t>
  </si>
  <si>
    <t>4e</t>
  </si>
  <si>
    <t>5e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</si>
</sst>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u val="single"/>
      <sz val="2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 quotePrefix="1">
      <alignment/>
    </xf>
    <xf numFmtId="0" fontId="0" fillId="0" borderId="15" xfId="0" applyBorder="1" applyAlignment="1">
      <alignment/>
    </xf>
    <xf numFmtId="49" fontId="3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6" fontId="5" fillId="0" borderId="0" xfId="54" applyNumberFormat="1" applyFont="1" applyAlignment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9" fillId="33" borderId="29" xfId="0" applyFont="1" applyFill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11" xfId="0" applyFont="1" applyBorder="1" applyAlignment="1">
      <alignment/>
    </xf>
    <xf numFmtId="1" fontId="9" fillId="0" borderId="29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34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3" fillId="0" borderId="0" xfId="54" applyFont="1">
      <alignment/>
      <protection/>
    </xf>
    <xf numFmtId="0" fontId="12" fillId="0" borderId="0" xfId="54" applyFont="1" applyAlignment="1" quotePrefix="1">
      <alignment horizontal="center"/>
      <protection/>
    </xf>
    <xf numFmtId="0" fontId="12" fillId="0" borderId="10" xfId="54" applyFont="1" applyBorder="1">
      <alignment/>
      <protection/>
    </xf>
    <xf numFmtId="1" fontId="12" fillId="0" borderId="0" xfId="54" applyNumberFormat="1" applyFont="1">
      <alignment/>
      <protection/>
    </xf>
    <xf numFmtId="1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9" fillId="0" borderId="35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12" fillId="34" borderId="0" xfId="54" applyNumberFormat="1" applyFont="1" applyFill="1">
      <alignment/>
      <protection/>
    </xf>
    <xf numFmtId="0" fontId="2" fillId="0" borderId="36" xfId="0" applyFont="1" applyBorder="1" applyAlignment="1">
      <alignment horizontal="center"/>
    </xf>
    <xf numFmtId="49" fontId="3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 quotePrefix="1">
      <alignment/>
    </xf>
    <xf numFmtId="0" fontId="0" fillId="0" borderId="40" xfId="0" applyBorder="1" applyAlignment="1">
      <alignment/>
    </xf>
    <xf numFmtId="49" fontId="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8515625" style="0" customWidth="1"/>
    <col min="2" max="2" width="54.8515625" style="0" customWidth="1"/>
    <col min="3" max="8" width="7.8515625" style="0" customWidth="1"/>
    <col min="9" max="9" width="8.7109375" style="0" customWidth="1"/>
    <col min="10" max="10" width="11.8515625" style="0" customWidth="1"/>
    <col min="11" max="11" width="9.57421875" style="0" customWidth="1"/>
  </cols>
  <sheetData>
    <row r="1" spans="1:11" ht="35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5.25">
      <c r="A2" s="42"/>
      <c r="B2" s="43"/>
      <c r="C2" s="42"/>
      <c r="D2" s="42"/>
      <c r="E2" s="42"/>
      <c r="F2" s="42"/>
      <c r="G2" s="42"/>
      <c r="H2" s="42"/>
      <c r="I2" s="42"/>
      <c r="J2" s="42"/>
      <c r="K2" s="42"/>
    </row>
    <row r="3" spans="1:11" ht="35.2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6" t="s">
        <v>0</v>
      </c>
      <c r="J3" s="47" t="s">
        <v>29</v>
      </c>
      <c r="K3" s="48" t="s">
        <v>1</v>
      </c>
    </row>
    <row r="4" spans="1:11" ht="36" thickBot="1">
      <c r="A4" s="53">
        <v>1</v>
      </c>
      <c r="B4" s="54" t="str">
        <f>+hoofdblad!B4</f>
        <v>Team Peter Groot</v>
      </c>
      <c r="C4" s="55" t="s">
        <v>30</v>
      </c>
      <c r="D4" s="60">
        <f>+hoofdblad!D4</f>
        <v>0</v>
      </c>
      <c r="E4" s="60">
        <f>+hoofdblad!E4</f>
        <v>0</v>
      </c>
      <c r="F4" s="60">
        <f>+hoofdblad!F4</f>
        <v>0</v>
      </c>
      <c r="G4" s="60">
        <f>+hoofdblad!G4</f>
        <v>2</v>
      </c>
      <c r="H4" s="60">
        <f>+hoofdblad!H4</f>
      </c>
      <c r="I4" s="61">
        <f aca="true" t="shared" si="0" ref="I4:I9">SUM(C4:H4)</f>
        <v>2</v>
      </c>
      <c r="J4" s="56">
        <f>+hoofdblad!J4</f>
        <v>7</v>
      </c>
      <c r="K4" s="57" t="s">
        <v>63</v>
      </c>
    </row>
    <row r="5" spans="1:11" ht="36" thickBot="1">
      <c r="A5" s="58">
        <v>2</v>
      </c>
      <c r="B5" s="49" t="str">
        <f>+hoofdblad!B5</f>
        <v>Team Paul Teer</v>
      </c>
      <c r="C5" s="62">
        <f>+hoofdblad!C5</f>
        <v>2</v>
      </c>
      <c r="D5" s="55" t="s">
        <v>30</v>
      </c>
      <c r="E5" s="62">
        <f>+hoofdblad!E5</f>
        <v>1</v>
      </c>
      <c r="F5" s="62">
        <f>+hoofdblad!F5</f>
        <v>0</v>
      </c>
      <c r="G5" s="62">
        <f>+hoofdblad!G5</f>
        <v>0</v>
      </c>
      <c r="H5" s="62">
        <f>+hoofdblad!H5</f>
      </c>
      <c r="I5" s="64">
        <f t="shared" si="0"/>
        <v>3</v>
      </c>
      <c r="J5" s="50">
        <f>+hoofdblad!J5</f>
        <v>11</v>
      </c>
      <c r="K5" s="51" t="s">
        <v>62</v>
      </c>
    </row>
    <row r="6" spans="1:11" ht="36" thickBot="1">
      <c r="A6" s="58">
        <v>3</v>
      </c>
      <c r="B6" s="49" t="str">
        <f>+hoofdblad!B6</f>
        <v>Team Ruud Holkamp</v>
      </c>
      <c r="C6" s="62">
        <f>+hoofdblad!C6</f>
        <v>2</v>
      </c>
      <c r="D6" s="62">
        <f>+hoofdblad!D6</f>
        <v>1</v>
      </c>
      <c r="E6" s="55" t="s">
        <v>30</v>
      </c>
      <c r="F6" s="62">
        <f>+hoofdblad!F6</f>
        <v>2</v>
      </c>
      <c r="G6" s="62">
        <f>+hoofdblad!G6</f>
        <v>0</v>
      </c>
      <c r="H6" s="62">
        <f>+hoofdblad!H6</f>
      </c>
      <c r="I6" s="64">
        <f t="shared" si="0"/>
        <v>5</v>
      </c>
      <c r="J6" s="50">
        <f>+hoofdblad!J6</f>
        <v>12</v>
      </c>
      <c r="K6" s="51" t="s">
        <v>60</v>
      </c>
    </row>
    <row r="7" spans="1:11" ht="36" thickBot="1">
      <c r="A7" s="58">
        <v>4</v>
      </c>
      <c r="B7" s="49" t="str">
        <f>+hoofdblad!B7</f>
        <v>Team Piet Smit</v>
      </c>
      <c r="C7" s="62">
        <f>+hoofdblad!C7</f>
        <v>2</v>
      </c>
      <c r="D7" s="62">
        <f>+hoofdblad!D7</f>
        <v>2</v>
      </c>
      <c r="E7" s="62">
        <f>+hoofdblad!E7</f>
        <v>0</v>
      </c>
      <c r="F7" s="55" t="s">
        <v>30</v>
      </c>
      <c r="G7" s="62">
        <f>+hoofdblad!G7</f>
        <v>2</v>
      </c>
      <c r="H7" s="62">
        <f>+hoofdblad!H7</f>
      </c>
      <c r="I7" s="64">
        <f t="shared" si="0"/>
        <v>6</v>
      </c>
      <c r="J7" s="50">
        <f>+hoofdblad!J7</f>
        <v>15</v>
      </c>
      <c r="K7" s="51" t="s">
        <v>59</v>
      </c>
    </row>
    <row r="8" spans="1:11" ht="36" thickBot="1">
      <c r="A8" s="58">
        <v>5</v>
      </c>
      <c r="B8" s="49" t="str">
        <f>+hoofdblad!B8</f>
        <v>Team Ruud Groot</v>
      </c>
      <c r="C8" s="62">
        <f>+hoofdblad!C8</f>
        <v>0</v>
      </c>
      <c r="D8" s="62">
        <f>+hoofdblad!D8</f>
        <v>2</v>
      </c>
      <c r="E8" s="62">
        <f>+hoofdblad!E8</f>
        <v>2</v>
      </c>
      <c r="F8" s="62">
        <f>+hoofdblad!F8</f>
        <v>0</v>
      </c>
      <c r="G8" s="55" t="s">
        <v>30</v>
      </c>
      <c r="H8" s="62">
        <f>+hoofdblad!H8</f>
      </c>
      <c r="I8" s="64">
        <f t="shared" si="0"/>
        <v>4</v>
      </c>
      <c r="J8" s="50">
        <f>+hoofdblad!J8</f>
        <v>15</v>
      </c>
      <c r="K8" s="51" t="s">
        <v>61</v>
      </c>
    </row>
    <row r="9" spans="1:11" ht="36" thickBot="1">
      <c r="A9" s="59">
        <v>6</v>
      </c>
      <c r="B9" s="52" t="str">
        <f>+hoofdblad!B9</f>
        <v>VRIJE Ronde</v>
      </c>
      <c r="C9" s="63">
        <f>+hoofdblad!C9</f>
      </c>
      <c r="D9" s="63">
        <f>+hoofdblad!D9</f>
      </c>
      <c r="E9" s="63">
        <f>+hoofdblad!E9</f>
      </c>
      <c r="F9" s="63">
        <f>+hoofdblad!F9</f>
      </c>
      <c r="G9" s="63">
        <f>+hoofdblad!G9</f>
      </c>
      <c r="H9" s="55" t="s">
        <v>30</v>
      </c>
      <c r="I9" s="65">
        <f t="shared" si="0"/>
        <v>0</v>
      </c>
      <c r="J9" s="76">
        <f>+hoofdblad!J9</f>
        <v>0</v>
      </c>
      <c r="K9" s="48"/>
    </row>
    <row r="10" spans="1:11" ht="34.5">
      <c r="A10" s="42"/>
      <c r="B10" s="42"/>
      <c r="C10" s="42"/>
      <c r="D10" s="42"/>
      <c r="E10" s="42"/>
      <c r="F10" s="42"/>
      <c r="G10" s="42"/>
      <c r="H10" s="42"/>
      <c r="I10" s="66">
        <f>SUM(I4:I9)</f>
        <v>20</v>
      </c>
      <c r="J10" s="66">
        <f>SUM(J4:J9)</f>
        <v>60</v>
      </c>
      <c r="K10" s="4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zoomScale="75" zoomScaleNormal="75" zoomScalePageLayoutView="0" workbookViewId="0" topLeftCell="C38">
      <selection activeCell="R56" sqref="R56"/>
    </sheetView>
  </sheetViews>
  <sheetFormatPr defaultColWidth="9.140625" defaultRowHeight="12.75"/>
  <cols>
    <col min="1" max="1" width="10.7109375" style="68" customWidth="1"/>
    <col min="2" max="2" width="23.7109375" style="68" customWidth="1"/>
    <col min="3" max="3" width="4.7109375" style="68" customWidth="1"/>
    <col min="4" max="4" width="2.7109375" style="68" customWidth="1"/>
    <col min="5" max="5" width="4.7109375" style="68" customWidth="1"/>
    <col min="6" max="6" width="10.7109375" style="68" customWidth="1"/>
    <col min="7" max="8" width="17.28125" style="68" customWidth="1"/>
    <col min="9" max="9" width="10.7109375" style="68" customWidth="1"/>
    <col min="10" max="10" width="23.7109375" style="68" customWidth="1"/>
    <col min="11" max="11" width="4.7109375" style="68" customWidth="1"/>
    <col min="12" max="12" width="3.28125" style="68" customWidth="1"/>
    <col min="13" max="13" width="4.7109375" style="68" customWidth="1"/>
    <col min="14" max="14" width="10.7109375" style="68" customWidth="1"/>
    <col min="15" max="16" width="17.28125" style="68" customWidth="1"/>
    <col min="17" max="17" width="10.7109375" style="68" customWidth="1"/>
    <col min="18" max="18" width="23.7109375" style="68" customWidth="1"/>
    <col min="19" max="19" width="4.7109375" style="68" customWidth="1"/>
    <col min="20" max="20" width="3.7109375" style="68" customWidth="1"/>
    <col min="21" max="21" width="4.7109375" style="68" customWidth="1"/>
    <col min="22" max="22" width="10.7109375" style="68" customWidth="1"/>
    <col min="23" max="24" width="17.28125" style="68" customWidth="1"/>
    <col min="25" max="16384" width="9.140625" style="68" customWidth="1"/>
  </cols>
  <sheetData>
    <row r="1" spans="1:27" ht="30">
      <c r="A1" s="67" t="str">
        <f>+hoofdblad!AA12</f>
        <v>Team Peter Groot</v>
      </c>
      <c r="D1" s="70" t="s">
        <v>6</v>
      </c>
      <c r="E1" s="67" t="str">
        <f>+hoofdblad!AC12</f>
        <v>Team Paul Teer</v>
      </c>
      <c r="H1" s="67"/>
      <c r="I1" s="67" t="str">
        <f>+hoofdblad!AA13</f>
        <v>Team Ruud Holkamp</v>
      </c>
      <c r="L1" s="70" t="s">
        <v>6</v>
      </c>
      <c r="M1" s="67" t="str">
        <f>+hoofdblad!AC13</f>
        <v>Team Ruud Groot</v>
      </c>
      <c r="Q1" s="67" t="str">
        <f>+hoofdblad!AA14</f>
        <v>Team Piet Smit</v>
      </c>
      <c r="T1" s="70" t="s">
        <v>6</v>
      </c>
      <c r="U1" s="67" t="str">
        <f>+hoofdblad!AC14</f>
        <v>VRIJE Ronde</v>
      </c>
      <c r="Z1" s="67"/>
      <c r="AA1" s="67"/>
    </row>
    <row r="2" spans="1:17" ht="30" customHeight="1">
      <c r="A2" s="68" t="s">
        <v>21</v>
      </c>
      <c r="I2" s="68" t="s">
        <v>21</v>
      </c>
      <c r="Q2" s="68" t="s">
        <v>21</v>
      </c>
    </row>
    <row r="3" spans="3:28" ht="30" customHeight="1">
      <c r="C3" s="69" t="s">
        <v>31</v>
      </c>
      <c r="K3" s="69" t="s">
        <v>31</v>
      </c>
      <c r="S3" s="69" t="s">
        <v>31</v>
      </c>
      <c r="AB3" s="69"/>
    </row>
    <row r="4" spans="2:29" ht="30" customHeight="1">
      <c r="B4" s="68" t="s">
        <v>32</v>
      </c>
      <c r="C4" s="68">
        <v>0</v>
      </c>
      <c r="D4" s="70" t="s">
        <v>6</v>
      </c>
      <c r="E4" s="68">
        <v>2</v>
      </c>
      <c r="J4" s="68" t="s">
        <v>32</v>
      </c>
      <c r="K4" s="68">
        <v>0</v>
      </c>
      <c r="L4" s="70" t="s">
        <v>6</v>
      </c>
      <c r="M4" s="68">
        <v>2</v>
      </c>
      <c r="R4" s="68" t="s">
        <v>32</v>
      </c>
      <c r="T4" s="70" t="s">
        <v>6</v>
      </c>
      <c r="AC4" s="70"/>
    </row>
    <row r="5" spans="2:29" ht="30" customHeight="1">
      <c r="B5" s="68" t="s">
        <v>33</v>
      </c>
      <c r="C5" s="68">
        <v>1</v>
      </c>
      <c r="D5" s="70" t="s">
        <v>6</v>
      </c>
      <c r="E5" s="68">
        <v>1</v>
      </c>
      <c r="J5" s="68" t="s">
        <v>33</v>
      </c>
      <c r="K5" s="68">
        <v>0</v>
      </c>
      <c r="L5" s="70" t="s">
        <v>6</v>
      </c>
      <c r="M5" s="68">
        <v>2</v>
      </c>
      <c r="R5" s="68" t="s">
        <v>33</v>
      </c>
      <c r="T5" s="70" t="s">
        <v>6</v>
      </c>
      <c r="AC5" s="70"/>
    </row>
    <row r="6" spans="2:29" ht="30" customHeight="1">
      <c r="B6" s="68" t="s">
        <v>34</v>
      </c>
      <c r="C6" s="68">
        <v>0</v>
      </c>
      <c r="D6" s="70" t="s">
        <v>6</v>
      </c>
      <c r="E6" s="68">
        <v>2</v>
      </c>
      <c r="J6" s="68" t="s">
        <v>34</v>
      </c>
      <c r="K6" s="68">
        <v>0</v>
      </c>
      <c r="L6" s="70" t="s">
        <v>6</v>
      </c>
      <c r="M6" s="68">
        <v>2</v>
      </c>
      <c r="R6" s="68" t="s">
        <v>34</v>
      </c>
      <c r="T6" s="70" t="s">
        <v>6</v>
      </c>
      <c r="AC6" s="70"/>
    </row>
    <row r="7" spans="2:29" ht="30" customHeight="1">
      <c r="B7" s="68" t="s">
        <v>35</v>
      </c>
      <c r="D7" s="70" t="s">
        <v>6</v>
      </c>
      <c r="J7" s="68" t="s">
        <v>35</v>
      </c>
      <c r="L7" s="70" t="s">
        <v>6</v>
      </c>
      <c r="R7" s="68" t="s">
        <v>35</v>
      </c>
      <c r="T7" s="70" t="s">
        <v>6</v>
      </c>
      <c r="AC7" s="70"/>
    </row>
    <row r="8" spans="3:21" ht="30" customHeight="1" thickBot="1">
      <c r="C8" s="71"/>
      <c r="D8" s="71"/>
      <c r="E8" s="71"/>
      <c r="K8" s="71"/>
      <c r="L8" s="71"/>
      <c r="M8" s="71"/>
      <c r="S8" s="71"/>
      <c r="T8" s="71"/>
      <c r="U8" s="71"/>
    </row>
    <row r="9" spans="2:21" ht="30" customHeight="1">
      <c r="B9" s="69" t="s">
        <v>36</v>
      </c>
      <c r="C9" s="78">
        <v>1</v>
      </c>
      <c r="D9" s="70" t="s">
        <v>6</v>
      </c>
      <c r="E9" s="72">
        <v>5</v>
      </c>
      <c r="J9" s="69" t="s">
        <v>36</v>
      </c>
      <c r="K9" s="78">
        <v>0</v>
      </c>
      <c r="L9" s="70" t="s">
        <v>6</v>
      </c>
      <c r="M9" s="72">
        <v>6</v>
      </c>
      <c r="R9" s="69" t="s">
        <v>36</v>
      </c>
      <c r="S9" s="78"/>
      <c r="T9" s="70" t="s">
        <v>6</v>
      </c>
      <c r="U9" s="72">
        <f>IF(S9="","",8-S9)</f>
      </c>
    </row>
    <row r="10" spans="2:20" ht="30" customHeight="1" hidden="1">
      <c r="B10" s="69"/>
      <c r="C10" s="72">
        <f>IF(C9="","",IF(C9=4,1,IF(C9&lt;4,0,IF(C9&gt;4,2))))</f>
        <v>0</v>
      </c>
      <c r="D10" s="70"/>
      <c r="J10" s="69"/>
      <c r="K10" s="72">
        <f>IF(K9="","",IF(K9=4,1,IF(K9&lt;4,0,IF(K9&gt;4,2))))</f>
        <v>0</v>
      </c>
      <c r="L10" s="70"/>
      <c r="R10" s="69"/>
      <c r="S10" s="72">
        <f>IF(S9="","",IF(S9=4,1,IF(S9&lt;4,0,IF(S9&gt;4,2))))</f>
      </c>
      <c r="T10" s="70"/>
    </row>
    <row r="11" ht="30" customHeight="1"/>
    <row r="12" spans="1:21" ht="30" customHeight="1">
      <c r="A12" s="67" t="str">
        <f>+hoofdblad!AA17</f>
        <v>Team Ruud Holkamp</v>
      </c>
      <c r="E12" s="67" t="str">
        <f>+hoofdblad!AC17</f>
        <v>Team Peter Groot</v>
      </c>
      <c r="I12" s="67" t="str">
        <f>+hoofdblad!AA18</f>
        <v>VRIJE Ronde</v>
      </c>
      <c r="M12" s="67" t="str">
        <f>+hoofdblad!AC18</f>
        <v>Team Paul Teer</v>
      </c>
      <c r="Q12" s="67" t="str">
        <f>+hoofdblad!AA19</f>
        <v>Team Ruud Groot</v>
      </c>
      <c r="R12" s="67"/>
      <c r="U12" s="67" t="str">
        <f>+hoofdblad!AC19</f>
        <v>Team Piet Smit</v>
      </c>
    </row>
    <row r="13" spans="1:17" ht="30" customHeight="1">
      <c r="A13" s="68" t="s">
        <v>22</v>
      </c>
      <c r="I13" s="68" t="s">
        <v>22</v>
      </c>
      <c r="Q13" s="68" t="s">
        <v>22</v>
      </c>
    </row>
    <row r="14" spans="3:19" ht="30" customHeight="1">
      <c r="C14" s="69" t="s">
        <v>31</v>
      </c>
      <c r="K14" s="69" t="s">
        <v>31</v>
      </c>
      <c r="S14" s="69" t="s">
        <v>31</v>
      </c>
    </row>
    <row r="15" spans="2:21" ht="30" customHeight="1">
      <c r="B15" s="68" t="s">
        <v>32</v>
      </c>
      <c r="C15" s="68">
        <v>1</v>
      </c>
      <c r="D15" s="70" t="s">
        <v>6</v>
      </c>
      <c r="E15" s="68">
        <v>1</v>
      </c>
      <c r="J15" s="68" t="s">
        <v>32</v>
      </c>
      <c r="L15" s="70" t="s">
        <v>6</v>
      </c>
      <c r="R15" s="68" t="s">
        <v>32</v>
      </c>
      <c r="S15" s="68">
        <v>1</v>
      </c>
      <c r="T15" s="70" t="s">
        <v>6</v>
      </c>
      <c r="U15" s="68">
        <v>1</v>
      </c>
    </row>
    <row r="16" spans="2:21" ht="30" customHeight="1">
      <c r="B16" s="68" t="s">
        <v>33</v>
      </c>
      <c r="C16" s="68">
        <v>2</v>
      </c>
      <c r="D16" s="70" t="s">
        <v>6</v>
      </c>
      <c r="E16" s="68">
        <v>0</v>
      </c>
      <c r="J16" s="68" t="s">
        <v>33</v>
      </c>
      <c r="L16" s="70" t="s">
        <v>6</v>
      </c>
      <c r="R16" s="68" t="s">
        <v>33</v>
      </c>
      <c r="S16" s="68">
        <v>1</v>
      </c>
      <c r="T16" s="70" t="s">
        <v>6</v>
      </c>
      <c r="U16" s="68">
        <v>1</v>
      </c>
    </row>
    <row r="17" spans="2:21" ht="30" customHeight="1">
      <c r="B17" s="68" t="s">
        <v>34</v>
      </c>
      <c r="C17" s="68">
        <v>2</v>
      </c>
      <c r="D17" s="70" t="s">
        <v>6</v>
      </c>
      <c r="E17" s="68">
        <v>0</v>
      </c>
      <c r="J17" s="68" t="s">
        <v>34</v>
      </c>
      <c r="L17" s="70" t="s">
        <v>6</v>
      </c>
      <c r="R17" s="68" t="s">
        <v>34</v>
      </c>
      <c r="S17" s="68">
        <v>0</v>
      </c>
      <c r="T17" s="70" t="s">
        <v>6</v>
      </c>
      <c r="U17" s="68">
        <v>2</v>
      </c>
    </row>
    <row r="18" spans="2:20" ht="30" customHeight="1">
      <c r="B18" s="68" t="s">
        <v>35</v>
      </c>
      <c r="D18" s="70" t="s">
        <v>6</v>
      </c>
      <c r="J18" s="68" t="s">
        <v>35</v>
      </c>
      <c r="L18" s="70" t="s">
        <v>6</v>
      </c>
      <c r="R18" s="68" t="s">
        <v>35</v>
      </c>
      <c r="T18" s="70" t="s">
        <v>6</v>
      </c>
    </row>
    <row r="19" spans="3:21" ht="30" customHeight="1" thickBot="1">
      <c r="C19" s="71"/>
      <c r="D19" s="71"/>
      <c r="E19" s="71"/>
      <c r="K19" s="71"/>
      <c r="L19" s="71"/>
      <c r="M19" s="71"/>
      <c r="Q19" s="72"/>
      <c r="S19" s="71"/>
      <c r="T19" s="71"/>
      <c r="U19" s="71"/>
    </row>
    <row r="20" spans="2:21" ht="30" customHeight="1">
      <c r="B20" s="69" t="s">
        <v>36</v>
      </c>
      <c r="C20" s="78">
        <v>5</v>
      </c>
      <c r="D20" s="70" t="s">
        <v>6</v>
      </c>
      <c r="E20" s="72">
        <v>1</v>
      </c>
      <c r="J20" s="69" t="s">
        <v>36</v>
      </c>
      <c r="K20" s="78"/>
      <c r="L20" s="70" t="s">
        <v>6</v>
      </c>
      <c r="M20" s="72">
        <f>IF(K20="","",8-K20)</f>
      </c>
      <c r="R20" s="69" t="s">
        <v>36</v>
      </c>
      <c r="S20" s="78">
        <v>2</v>
      </c>
      <c r="T20" s="70" t="s">
        <v>6</v>
      </c>
      <c r="U20" s="72">
        <v>4</v>
      </c>
    </row>
    <row r="21" spans="2:20" ht="30" customHeight="1" hidden="1">
      <c r="B21" s="69"/>
      <c r="C21" s="72">
        <f>IF(C20="","",IF(C20=4,1,IF(C20&lt;4,0,IF(C20&gt;4,2))))</f>
        <v>2</v>
      </c>
      <c r="D21" s="70"/>
      <c r="J21" s="69"/>
      <c r="K21" s="72">
        <f>IF(K20="","",IF(K20=4,1,IF(K20&lt;4,0,IF(K20&gt;4,2))))</f>
      </c>
      <c r="L21" s="70"/>
      <c r="R21" s="69"/>
      <c r="S21" s="72">
        <f>IF(S20="","",IF(S20=4,1,IF(S20&lt;4,0,IF(S20&gt;4,2))))</f>
        <v>0</v>
      </c>
      <c r="T21" s="70"/>
    </row>
    <row r="22" spans="2:20" ht="30" customHeight="1">
      <c r="B22" s="69"/>
      <c r="C22" s="72"/>
      <c r="D22" s="70"/>
      <c r="J22" s="69"/>
      <c r="K22" s="72"/>
      <c r="L22" s="70"/>
      <c r="R22" s="69"/>
      <c r="S22" s="72"/>
      <c r="T22" s="70"/>
    </row>
    <row r="23" spans="1:21" ht="30" customHeight="1">
      <c r="A23" s="67" t="str">
        <f>+hoofdblad!AA22</f>
        <v>Team Peter Groot</v>
      </c>
      <c r="D23" s="70" t="s">
        <v>6</v>
      </c>
      <c r="E23" s="67" t="str">
        <f>+hoofdblad!AC22</f>
        <v>Team Piet Smit</v>
      </c>
      <c r="I23" s="67" t="str">
        <f>+hoofdblad!AA23</f>
        <v>Team Paul Teer</v>
      </c>
      <c r="L23" s="70" t="s">
        <v>6</v>
      </c>
      <c r="M23" s="67" t="str">
        <f>+hoofdblad!AC23</f>
        <v>Team Ruud Holkamp</v>
      </c>
      <c r="Q23" s="67" t="str">
        <f>+hoofdblad!AA24</f>
        <v>Team Ruud Groot</v>
      </c>
      <c r="R23" s="67"/>
      <c r="T23" s="70" t="s">
        <v>6</v>
      </c>
      <c r="U23" s="67" t="str">
        <f>+hoofdblad!AC24</f>
        <v>VRIJE Ronde</v>
      </c>
    </row>
    <row r="24" spans="1:17" ht="30" customHeight="1">
      <c r="A24" s="68" t="s">
        <v>23</v>
      </c>
      <c r="I24" s="68" t="s">
        <v>23</v>
      </c>
      <c r="Q24" s="68" t="s">
        <v>23</v>
      </c>
    </row>
    <row r="25" spans="3:19" ht="30" customHeight="1">
      <c r="C25" s="69" t="s">
        <v>31</v>
      </c>
      <c r="K25" s="69" t="s">
        <v>31</v>
      </c>
      <c r="S25" s="69" t="s">
        <v>31</v>
      </c>
    </row>
    <row r="26" spans="2:20" ht="30" customHeight="1">
      <c r="B26" s="68" t="s">
        <v>32</v>
      </c>
      <c r="C26" s="68">
        <v>0</v>
      </c>
      <c r="D26" s="70" t="s">
        <v>6</v>
      </c>
      <c r="E26" s="68">
        <v>2</v>
      </c>
      <c r="J26" s="68" t="s">
        <v>32</v>
      </c>
      <c r="K26" s="68">
        <v>2</v>
      </c>
      <c r="L26" s="70" t="s">
        <v>6</v>
      </c>
      <c r="M26" s="68">
        <v>0</v>
      </c>
      <c r="R26" s="68" t="s">
        <v>32</v>
      </c>
      <c r="T26" s="70" t="s">
        <v>6</v>
      </c>
    </row>
    <row r="27" spans="2:20" ht="30" customHeight="1">
      <c r="B27" s="68" t="s">
        <v>33</v>
      </c>
      <c r="C27" s="68">
        <v>0</v>
      </c>
      <c r="D27" s="70" t="s">
        <v>6</v>
      </c>
      <c r="E27" s="68">
        <v>2</v>
      </c>
      <c r="J27" s="68" t="s">
        <v>33</v>
      </c>
      <c r="K27" s="68">
        <v>0</v>
      </c>
      <c r="L27" s="70" t="s">
        <v>6</v>
      </c>
      <c r="M27" s="68">
        <v>2</v>
      </c>
      <c r="R27" s="68" t="s">
        <v>33</v>
      </c>
      <c r="T27" s="70" t="s">
        <v>6</v>
      </c>
    </row>
    <row r="28" spans="2:20" ht="30" customHeight="1">
      <c r="B28" s="68" t="s">
        <v>34</v>
      </c>
      <c r="C28" s="68">
        <v>1</v>
      </c>
      <c r="D28" s="70" t="s">
        <v>6</v>
      </c>
      <c r="E28" s="68">
        <v>1</v>
      </c>
      <c r="J28" s="68" t="s">
        <v>34</v>
      </c>
      <c r="K28" s="68">
        <v>1</v>
      </c>
      <c r="L28" s="70" t="s">
        <v>6</v>
      </c>
      <c r="M28" s="68">
        <v>1</v>
      </c>
      <c r="R28" s="68" t="s">
        <v>34</v>
      </c>
      <c r="T28" s="70" t="s">
        <v>6</v>
      </c>
    </row>
    <row r="29" spans="2:20" ht="30" customHeight="1">
      <c r="B29" s="68" t="s">
        <v>35</v>
      </c>
      <c r="D29" s="70" t="s">
        <v>6</v>
      </c>
      <c r="J29" s="68" t="s">
        <v>35</v>
      </c>
      <c r="L29" s="70" t="s">
        <v>6</v>
      </c>
      <c r="R29" s="68" t="s">
        <v>35</v>
      </c>
      <c r="T29" s="70" t="s">
        <v>6</v>
      </c>
    </row>
    <row r="30" spans="3:21" ht="30" customHeight="1" thickBot="1">
      <c r="C30" s="71"/>
      <c r="D30" s="71"/>
      <c r="E30" s="71"/>
      <c r="K30" s="71"/>
      <c r="L30" s="71"/>
      <c r="M30" s="71"/>
      <c r="S30" s="71"/>
      <c r="T30" s="71"/>
      <c r="U30" s="71"/>
    </row>
    <row r="31" spans="2:21" ht="30" customHeight="1">
      <c r="B31" s="69" t="s">
        <v>36</v>
      </c>
      <c r="C31" s="78">
        <v>1</v>
      </c>
      <c r="D31" s="70" t="s">
        <v>6</v>
      </c>
      <c r="E31" s="72">
        <v>5</v>
      </c>
      <c r="J31" s="69" t="s">
        <v>36</v>
      </c>
      <c r="K31" s="78">
        <v>3</v>
      </c>
      <c r="L31" s="70" t="s">
        <v>6</v>
      </c>
      <c r="M31" s="72">
        <v>3</v>
      </c>
      <c r="R31" s="69" t="s">
        <v>36</v>
      </c>
      <c r="S31" s="78"/>
      <c r="T31" s="70" t="s">
        <v>6</v>
      </c>
      <c r="U31" s="72">
        <f>IF(S31="","",8-S31)</f>
      </c>
    </row>
    <row r="32" spans="2:20" ht="30" customHeight="1" hidden="1">
      <c r="B32" s="69"/>
      <c r="C32" s="72">
        <f>IF(C31="","",IF(C31=4,1,IF(C31&lt;4,0,IF(C31&gt;4,2))))</f>
        <v>0</v>
      </c>
      <c r="D32" s="70"/>
      <c r="J32" s="69"/>
      <c r="K32" s="72">
        <f>IF(K31="","",IF(K31=4,1,IF(K31&lt;4,0,IF(K31&gt;4,2))))</f>
        <v>0</v>
      </c>
      <c r="L32" s="70"/>
      <c r="R32" s="69"/>
      <c r="S32" s="72">
        <f>IF(S31="","",IF(S31=4,1,IF(S31&lt;4,0,IF(S31&gt;4,2))))</f>
      </c>
      <c r="T32" s="70"/>
    </row>
    <row r="33" spans="2:20" ht="30" customHeight="1">
      <c r="B33" s="69"/>
      <c r="C33" s="72"/>
      <c r="D33" s="70"/>
      <c r="J33" s="69"/>
      <c r="K33" s="72"/>
      <c r="L33" s="70"/>
      <c r="R33" s="69"/>
      <c r="S33" s="72"/>
      <c r="T33" s="70"/>
    </row>
    <row r="34" spans="1:21" ht="30" customHeight="1">
      <c r="A34" s="67" t="str">
        <f>+hoofdblad!AA27</f>
        <v>Team Ruud Groot</v>
      </c>
      <c r="D34" s="70" t="s">
        <v>6</v>
      </c>
      <c r="E34" s="67" t="str">
        <f>+hoofdblad!AC27</f>
        <v>Team Peter Groot</v>
      </c>
      <c r="I34" s="67" t="str">
        <f>+hoofdblad!AA28</f>
        <v>Team Piet Smit</v>
      </c>
      <c r="L34" s="70" t="s">
        <v>6</v>
      </c>
      <c r="M34" s="67" t="str">
        <f>+hoofdblad!AC28</f>
        <v>Team Paul Teer</v>
      </c>
      <c r="Q34" s="67" t="str">
        <f>+hoofdblad!AA29</f>
        <v>VRIJE Ronde</v>
      </c>
      <c r="R34" s="67"/>
      <c r="T34" s="70" t="s">
        <v>6</v>
      </c>
      <c r="U34" s="67" t="str">
        <f>+hoofdblad!AC29</f>
        <v>Team Ruud Holkamp</v>
      </c>
    </row>
    <row r="35" spans="1:17" ht="30" customHeight="1">
      <c r="A35" s="68" t="s">
        <v>24</v>
      </c>
      <c r="I35" s="68" t="s">
        <v>24</v>
      </c>
      <c r="Q35" s="68" t="s">
        <v>24</v>
      </c>
    </row>
    <row r="36" spans="3:19" ht="30" customHeight="1">
      <c r="C36" s="69" t="s">
        <v>31</v>
      </c>
      <c r="K36" s="69" t="s">
        <v>31</v>
      </c>
      <c r="S36" s="69" t="s">
        <v>31</v>
      </c>
    </row>
    <row r="37" spans="2:20" ht="30" customHeight="1">
      <c r="B37" s="68" t="s">
        <v>32</v>
      </c>
      <c r="C37" s="68">
        <v>0</v>
      </c>
      <c r="D37" s="70" t="s">
        <v>6</v>
      </c>
      <c r="E37" s="68">
        <v>2</v>
      </c>
      <c r="J37" s="68" t="s">
        <v>32</v>
      </c>
      <c r="K37" s="68">
        <v>0</v>
      </c>
      <c r="L37" s="70" t="s">
        <v>6</v>
      </c>
      <c r="M37" s="68">
        <v>2</v>
      </c>
      <c r="R37" s="68" t="s">
        <v>32</v>
      </c>
      <c r="T37" s="70" t="s">
        <v>6</v>
      </c>
    </row>
    <row r="38" spans="2:20" ht="30" customHeight="1">
      <c r="B38" s="68" t="s">
        <v>33</v>
      </c>
      <c r="C38" s="68">
        <v>2</v>
      </c>
      <c r="D38" s="70" t="s">
        <v>6</v>
      </c>
      <c r="E38" s="68">
        <v>0</v>
      </c>
      <c r="J38" s="68" t="s">
        <v>33</v>
      </c>
      <c r="K38" s="68">
        <v>2</v>
      </c>
      <c r="L38" s="70" t="s">
        <v>6</v>
      </c>
      <c r="M38" s="68">
        <v>0</v>
      </c>
      <c r="R38" s="68" t="s">
        <v>33</v>
      </c>
      <c r="T38" s="70" t="s">
        <v>6</v>
      </c>
    </row>
    <row r="39" spans="2:20" ht="30" customHeight="1">
      <c r="B39" s="68" t="s">
        <v>34</v>
      </c>
      <c r="C39" s="68">
        <v>0</v>
      </c>
      <c r="D39" s="70" t="s">
        <v>6</v>
      </c>
      <c r="E39" s="68">
        <v>2</v>
      </c>
      <c r="J39" s="68" t="s">
        <v>34</v>
      </c>
      <c r="K39" s="68">
        <v>2</v>
      </c>
      <c r="L39" s="70" t="s">
        <v>6</v>
      </c>
      <c r="M39" s="68">
        <v>0</v>
      </c>
      <c r="R39" s="68" t="s">
        <v>34</v>
      </c>
      <c r="T39" s="70" t="s">
        <v>6</v>
      </c>
    </row>
    <row r="40" spans="2:20" ht="30" customHeight="1">
      <c r="B40" s="68" t="s">
        <v>35</v>
      </c>
      <c r="D40" s="70" t="s">
        <v>6</v>
      </c>
      <c r="J40" s="68" t="s">
        <v>35</v>
      </c>
      <c r="L40" s="70" t="s">
        <v>6</v>
      </c>
      <c r="R40" s="68" t="s">
        <v>35</v>
      </c>
      <c r="T40" s="70" t="s">
        <v>6</v>
      </c>
    </row>
    <row r="41" spans="3:21" ht="30" customHeight="1" thickBot="1">
      <c r="C41" s="71"/>
      <c r="D41" s="71"/>
      <c r="E41" s="71"/>
      <c r="K41" s="71"/>
      <c r="L41" s="71"/>
      <c r="M41" s="71"/>
      <c r="S41" s="71"/>
      <c r="T41" s="71"/>
      <c r="U41" s="71"/>
    </row>
    <row r="42" spans="2:21" ht="30" customHeight="1">
      <c r="B42" s="69" t="s">
        <v>36</v>
      </c>
      <c r="C42" s="78">
        <v>2</v>
      </c>
      <c r="D42" s="70" t="s">
        <v>6</v>
      </c>
      <c r="E42" s="72">
        <v>4</v>
      </c>
      <c r="J42" s="69" t="s">
        <v>36</v>
      </c>
      <c r="K42" s="78">
        <v>4</v>
      </c>
      <c r="L42" s="70" t="s">
        <v>6</v>
      </c>
      <c r="M42" s="72">
        <v>2</v>
      </c>
      <c r="R42" s="69" t="s">
        <v>36</v>
      </c>
      <c r="S42" s="78"/>
      <c r="T42" s="70" t="s">
        <v>6</v>
      </c>
      <c r="U42" s="72">
        <f>IF(S42="","",8-S42)</f>
      </c>
    </row>
    <row r="43" spans="2:20" ht="30" customHeight="1" hidden="1">
      <c r="B43" s="69"/>
      <c r="C43" s="72">
        <f>IF(C42="","",IF(C42=4,1,IF(C42&lt;4,0,IF(C42&gt;4,2))))</f>
        <v>0</v>
      </c>
      <c r="D43" s="70"/>
      <c r="J43" s="69"/>
      <c r="K43" s="72">
        <f>IF(K42="","",IF(K42=4,1,IF(K42&lt;4,0,IF(K42&gt;4,2))))</f>
        <v>1</v>
      </c>
      <c r="L43" s="70"/>
      <c r="R43" s="69"/>
      <c r="S43" s="72">
        <f>IF(S42="","",IF(S42=4,1,IF(S42&lt;4,0,IF(S42&gt;4,2))))</f>
      </c>
      <c r="T43" s="70"/>
    </row>
    <row r="44" spans="2:20" ht="30" customHeight="1">
      <c r="B44" s="69"/>
      <c r="C44" s="72"/>
      <c r="D44" s="70"/>
      <c r="J44" s="69"/>
      <c r="K44" s="72"/>
      <c r="L44" s="70"/>
      <c r="R44" s="69"/>
      <c r="S44" s="72"/>
      <c r="T44" s="70"/>
    </row>
    <row r="45" spans="1:21" ht="30" customHeight="1">
      <c r="A45" s="67" t="str">
        <f>+hoofdblad!AA32</f>
        <v>Team Peter Groot</v>
      </c>
      <c r="D45" s="70" t="s">
        <v>6</v>
      </c>
      <c r="E45" s="67" t="str">
        <f>+hoofdblad!AC32</f>
        <v>VRIJE Ronde</v>
      </c>
      <c r="I45" s="67" t="str">
        <f>+hoofdblad!AA33</f>
        <v>Team Paul Teer</v>
      </c>
      <c r="L45" s="70" t="s">
        <v>6</v>
      </c>
      <c r="M45" s="67" t="str">
        <f>+hoofdblad!AC33</f>
        <v>Team Ruud Groot</v>
      </c>
      <c r="Q45" s="67" t="str">
        <f>+hoofdblad!AA34</f>
        <v>Team Ruud Holkamp</v>
      </c>
      <c r="R45" s="67"/>
      <c r="T45" s="70" t="s">
        <v>6</v>
      </c>
      <c r="U45" s="67" t="str">
        <f>+hoofdblad!AC34</f>
        <v>Team Piet Smit</v>
      </c>
    </row>
    <row r="46" spans="1:17" ht="30" customHeight="1">
      <c r="A46" s="68" t="s">
        <v>25</v>
      </c>
      <c r="I46" s="68" t="s">
        <v>25</v>
      </c>
      <c r="Q46" s="68" t="s">
        <v>25</v>
      </c>
    </row>
    <row r="47" spans="3:19" ht="30" customHeight="1">
      <c r="C47" s="69" t="s">
        <v>31</v>
      </c>
      <c r="K47" s="69" t="s">
        <v>31</v>
      </c>
      <c r="S47" s="69" t="s">
        <v>31</v>
      </c>
    </row>
    <row r="48" spans="2:21" ht="30" customHeight="1">
      <c r="B48" s="68" t="s">
        <v>32</v>
      </c>
      <c r="D48" s="70" t="s">
        <v>6</v>
      </c>
      <c r="J48" s="68" t="s">
        <v>32</v>
      </c>
      <c r="K48" s="68">
        <v>1</v>
      </c>
      <c r="L48" s="70" t="s">
        <v>6</v>
      </c>
      <c r="M48" s="68">
        <v>1</v>
      </c>
      <c r="R48" s="68" t="s">
        <v>32</v>
      </c>
      <c r="S48" s="68">
        <v>2</v>
      </c>
      <c r="T48" s="70" t="s">
        <v>6</v>
      </c>
      <c r="U48" s="68">
        <v>0</v>
      </c>
    </row>
    <row r="49" spans="2:21" ht="30" customHeight="1">
      <c r="B49" s="68" t="s">
        <v>33</v>
      </c>
      <c r="D49" s="70" t="s">
        <v>6</v>
      </c>
      <c r="J49" s="68" t="s">
        <v>33</v>
      </c>
      <c r="K49" s="68">
        <v>0</v>
      </c>
      <c r="L49" s="70" t="s">
        <v>6</v>
      </c>
      <c r="M49" s="68">
        <v>2</v>
      </c>
      <c r="R49" s="68" t="s">
        <v>33</v>
      </c>
      <c r="S49" s="68">
        <v>2</v>
      </c>
      <c r="T49" s="70" t="s">
        <v>6</v>
      </c>
      <c r="U49" s="68">
        <v>0</v>
      </c>
    </row>
    <row r="50" spans="2:21" ht="30" customHeight="1">
      <c r="B50" s="68" t="s">
        <v>34</v>
      </c>
      <c r="D50" s="70" t="s">
        <v>6</v>
      </c>
      <c r="J50" s="68" t="s">
        <v>34</v>
      </c>
      <c r="K50" s="68">
        <v>0</v>
      </c>
      <c r="L50" s="70" t="s">
        <v>6</v>
      </c>
      <c r="M50" s="68">
        <v>2</v>
      </c>
      <c r="R50" s="68" t="s">
        <v>34</v>
      </c>
      <c r="S50" s="68">
        <v>0</v>
      </c>
      <c r="T50" s="70" t="s">
        <v>6</v>
      </c>
      <c r="U50" s="68">
        <v>2</v>
      </c>
    </row>
    <row r="51" spans="2:20" ht="30" customHeight="1">
      <c r="B51" s="68" t="s">
        <v>35</v>
      </c>
      <c r="D51" s="70" t="s">
        <v>6</v>
      </c>
      <c r="J51" s="68" t="s">
        <v>35</v>
      </c>
      <c r="L51" s="70" t="s">
        <v>6</v>
      </c>
      <c r="R51" s="68" t="s">
        <v>35</v>
      </c>
      <c r="T51" s="70" t="s">
        <v>6</v>
      </c>
    </row>
    <row r="52" spans="3:21" ht="30" customHeight="1" thickBot="1">
      <c r="C52" s="71"/>
      <c r="D52" s="71"/>
      <c r="E52" s="71"/>
      <c r="K52" s="71"/>
      <c r="L52" s="71"/>
      <c r="M52" s="71"/>
      <c r="S52" s="71"/>
      <c r="T52" s="71"/>
      <c r="U52" s="71"/>
    </row>
    <row r="53" spans="2:21" ht="30" customHeight="1">
      <c r="B53" s="69" t="s">
        <v>36</v>
      </c>
      <c r="C53" s="78"/>
      <c r="D53" s="70" t="s">
        <v>6</v>
      </c>
      <c r="E53" s="72">
        <f>IF(C53="","",8-C53)</f>
      </c>
      <c r="J53" s="69" t="s">
        <v>36</v>
      </c>
      <c r="K53" s="78">
        <v>1</v>
      </c>
      <c r="L53" s="70" t="s">
        <v>6</v>
      </c>
      <c r="M53" s="72">
        <v>5</v>
      </c>
      <c r="R53" s="69" t="s">
        <v>36</v>
      </c>
      <c r="S53" s="78">
        <v>4</v>
      </c>
      <c r="T53" s="70" t="s">
        <v>6</v>
      </c>
      <c r="U53" s="72">
        <v>2</v>
      </c>
    </row>
    <row r="54" spans="2:20" ht="30" customHeight="1" hidden="1">
      <c r="B54" s="69"/>
      <c r="C54" s="72">
        <f>IF(C53="","",IF(C53=4,1,IF(C53&lt;4,0,IF(C53&gt;4,2))))</f>
      </c>
      <c r="D54" s="70"/>
      <c r="J54" s="69"/>
      <c r="K54" s="72">
        <f>IF(K53="","",IF(K53=4,1,IF(K53&lt;4,0,IF(K53&gt;4,2))))</f>
        <v>0</v>
      </c>
      <c r="L54" s="70"/>
      <c r="R54" s="69"/>
      <c r="S54" s="72">
        <f>IF(S53="","",IF(S53=4,1,IF(S53&lt;4,0,IF(S53&gt;4,2))))</f>
        <v>1</v>
      </c>
      <c r="T54" s="70"/>
    </row>
    <row r="55" spans="2:20" ht="30" customHeight="1">
      <c r="B55" s="69"/>
      <c r="C55" s="72"/>
      <c r="D55" s="70"/>
      <c r="J55" s="69"/>
      <c r="K55" s="72"/>
      <c r="L55" s="70"/>
      <c r="R55" s="69"/>
      <c r="S55" s="72"/>
      <c r="T55" s="7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9"/>
  <sheetViews>
    <sheetView tabSelected="1" zoomScalePageLayoutView="0" workbookViewId="0" topLeftCell="A1">
      <pane ySplit="9" topLeftCell="A13" activePane="bottomLeft" state="frozen"/>
      <selection pane="topLeft" activeCell="A1" sqref="A1"/>
      <selection pane="bottomLeft" activeCell="AB5" sqref="AB5"/>
    </sheetView>
  </sheetViews>
  <sheetFormatPr defaultColWidth="9.140625" defaultRowHeight="12.75"/>
  <cols>
    <col min="1" max="1" width="3.28125" style="0" customWidth="1"/>
    <col min="2" max="2" width="18.57421875" style="0" bestFit="1" customWidth="1"/>
    <col min="3" max="11" width="4.28125" style="0" customWidth="1"/>
    <col min="12" max="12" width="4.28125" style="0" hidden="1" customWidth="1"/>
    <col min="13" max="13" width="5.8515625" style="0" hidden="1" customWidth="1"/>
    <col min="14" max="14" width="4.7109375" style="0" hidden="1" customWidth="1"/>
    <col min="15" max="15" width="2.28125" style="0" hidden="1" customWidth="1"/>
    <col min="16" max="16" width="1.7109375" style="0" hidden="1" customWidth="1"/>
    <col min="17" max="17" width="2.28125" style="0" hidden="1" customWidth="1"/>
    <col min="18" max="18" width="4.7109375" style="0" hidden="1" customWidth="1"/>
    <col min="19" max="19" width="2.28125" style="0" hidden="1" customWidth="1"/>
    <col min="20" max="20" width="1.7109375" style="0" hidden="1" customWidth="1"/>
    <col min="21" max="21" width="2.28125" style="0" hidden="1" customWidth="1"/>
    <col min="22" max="22" width="4.7109375" style="0" hidden="1" customWidth="1"/>
    <col min="23" max="23" width="2.28125" style="0" hidden="1" customWidth="1"/>
    <col min="24" max="24" width="1.7109375" style="0" hidden="1" customWidth="1"/>
    <col min="25" max="25" width="2.28125" style="0" hidden="1" customWidth="1"/>
    <col min="26" max="26" width="4.421875" style="0" customWidth="1"/>
    <col min="31" max="31" width="3.28125" style="0" customWidth="1"/>
    <col min="32" max="32" width="1.7109375" style="0" customWidth="1"/>
    <col min="33" max="33" width="3.28125" style="0" customWidth="1"/>
  </cols>
  <sheetData>
    <row r="1" spans="1:13" ht="12.75">
      <c r="A1" s="29" t="s">
        <v>37</v>
      </c>
      <c r="B1" s="29"/>
      <c r="K1" s="2"/>
      <c r="L1" s="2"/>
      <c r="M1" s="2"/>
    </row>
    <row r="2" spans="1:13" ht="12.75">
      <c r="A2" s="29"/>
      <c r="B2" s="32"/>
      <c r="K2" s="2"/>
      <c r="L2" s="2"/>
      <c r="M2" s="2"/>
    </row>
    <row r="3" spans="1:25" ht="13.5" thickBot="1">
      <c r="A3" s="3"/>
      <c r="B3" s="3"/>
      <c r="C3" s="4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0</v>
      </c>
      <c r="J3" s="28" t="s">
        <v>29</v>
      </c>
      <c r="K3" s="6" t="s">
        <v>1</v>
      </c>
      <c r="L3" s="6"/>
      <c r="M3" s="7" t="s">
        <v>2</v>
      </c>
      <c r="N3" s="8"/>
      <c r="O3" s="9" t="s">
        <v>3</v>
      </c>
      <c r="P3" s="9"/>
      <c r="Q3" s="9"/>
      <c r="R3" s="8"/>
      <c r="S3" s="9" t="s">
        <v>3</v>
      </c>
      <c r="T3" s="9"/>
      <c r="U3" s="9"/>
      <c r="V3" s="8"/>
      <c r="W3" s="9" t="s">
        <v>3</v>
      </c>
      <c r="X3" s="10"/>
      <c r="Y3" s="11"/>
    </row>
    <row r="4" spans="1:25" ht="12.75">
      <c r="A4">
        <v>1</v>
      </c>
      <c r="B4" s="86" t="s">
        <v>54</v>
      </c>
      <c r="C4" s="12"/>
      <c r="D4" s="13">
        <f>+O5</f>
        <v>0</v>
      </c>
      <c r="E4" s="13">
        <f>+Q6</f>
        <v>0</v>
      </c>
      <c r="F4" s="13">
        <f>+O7</f>
        <v>0</v>
      </c>
      <c r="G4" s="13">
        <f>+Q8</f>
        <v>2</v>
      </c>
      <c r="H4" s="13">
        <f>+O9</f>
      </c>
      <c r="I4" s="14">
        <f aca="true" t="shared" si="0" ref="I4:I9">SUM(C4:H4)</f>
        <v>2</v>
      </c>
      <c r="J4" s="14">
        <f>+N24</f>
        <v>7</v>
      </c>
      <c r="K4" s="15" t="s">
        <v>63</v>
      </c>
      <c r="L4" s="6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10"/>
      <c r="Y4" s="11"/>
    </row>
    <row r="5" spans="1:25" ht="12.75" customHeight="1">
      <c r="A5">
        <v>2</v>
      </c>
      <c r="B5" s="87" t="s">
        <v>55</v>
      </c>
      <c r="C5" s="13">
        <f>+Q5</f>
        <v>2</v>
      </c>
      <c r="D5" s="12"/>
      <c r="E5" s="13">
        <f>+S7</f>
        <v>1</v>
      </c>
      <c r="F5" s="13">
        <f>+U8</f>
        <v>0</v>
      </c>
      <c r="G5" s="13">
        <f>+S9</f>
        <v>0</v>
      </c>
      <c r="H5" s="13">
        <f>+U6</f>
      </c>
      <c r="I5" s="17">
        <f t="shared" si="0"/>
        <v>3</v>
      </c>
      <c r="J5" s="17">
        <f>+P24</f>
        <v>11</v>
      </c>
      <c r="K5" s="6" t="s">
        <v>62</v>
      </c>
      <c r="L5" s="6"/>
      <c r="M5" s="18">
        <v>1</v>
      </c>
      <c r="N5" s="19" t="s">
        <v>5</v>
      </c>
      <c r="O5" s="20">
        <f>+AE12</f>
        <v>0</v>
      </c>
      <c r="P5" s="21" t="s">
        <v>6</v>
      </c>
      <c r="Q5" s="22">
        <f>IF(O5=2,0,IF(O5=1,1,IF(O5=0,2,"")))</f>
        <v>2</v>
      </c>
      <c r="R5" s="23" t="s">
        <v>7</v>
      </c>
      <c r="S5" s="20">
        <f>+AE13</f>
        <v>0</v>
      </c>
      <c r="T5" s="21" t="s">
        <v>6</v>
      </c>
      <c r="U5" s="22">
        <f>IF(S5=2,0,IF(S5=1,1,IF(S5=0,2,"")))</f>
        <v>2</v>
      </c>
      <c r="V5" s="23" t="s">
        <v>8</v>
      </c>
      <c r="W5" s="20">
        <f>+AE14</f>
      </c>
      <c r="X5" s="21" t="s">
        <v>6</v>
      </c>
      <c r="Y5" s="24">
        <f>IF(W5=2,0,IF(W5=1,1,IF(W5=0,2,"")))</f>
      </c>
    </row>
    <row r="6" spans="1:25" ht="12.75" customHeight="1">
      <c r="A6">
        <v>3</v>
      </c>
      <c r="B6" s="88" t="s">
        <v>56</v>
      </c>
      <c r="C6" s="13">
        <f>+O6</f>
        <v>2</v>
      </c>
      <c r="D6" s="13">
        <f>+U7</f>
        <v>1</v>
      </c>
      <c r="E6" s="12"/>
      <c r="F6" s="13">
        <f>+W9</f>
        <v>2</v>
      </c>
      <c r="G6" s="13">
        <f>+S5</f>
        <v>0</v>
      </c>
      <c r="H6" s="13">
        <f>+Y8</f>
      </c>
      <c r="I6" s="17">
        <f t="shared" si="0"/>
        <v>5</v>
      </c>
      <c r="J6" s="17">
        <f>+R24</f>
        <v>12</v>
      </c>
      <c r="K6" s="6" t="s">
        <v>60</v>
      </c>
      <c r="L6" s="6"/>
      <c r="M6" s="18">
        <v>2</v>
      </c>
      <c r="N6" s="19" t="s">
        <v>9</v>
      </c>
      <c r="O6" s="20">
        <f>+AE17</f>
        <v>2</v>
      </c>
      <c r="P6" s="21" t="s">
        <v>6</v>
      </c>
      <c r="Q6" s="22">
        <f>IF(O6=2,0,IF(O6=1,1,IF(O6=0,2,"")))</f>
        <v>0</v>
      </c>
      <c r="R6" s="23" t="s">
        <v>10</v>
      </c>
      <c r="S6" s="20">
        <f>+AE18</f>
      </c>
      <c r="T6" s="21" t="s">
        <v>6</v>
      </c>
      <c r="U6" s="22">
        <f>IF(S6=2,0,IF(S6=1,1,IF(S6=0,2,"")))</f>
      </c>
      <c r="V6" s="23" t="s">
        <v>11</v>
      </c>
      <c r="W6" s="20">
        <f>+AE19</f>
        <v>0</v>
      </c>
      <c r="X6" s="21" t="s">
        <v>6</v>
      </c>
      <c r="Y6" s="24">
        <f>IF(W6=2,0,IF(W6=1,1,IF(W6=0,2,"")))</f>
        <v>2</v>
      </c>
    </row>
    <row r="7" spans="1:25" ht="12.75" customHeight="1">
      <c r="A7">
        <v>4</v>
      </c>
      <c r="B7" s="88" t="s">
        <v>57</v>
      </c>
      <c r="C7" s="13">
        <f>+Q7</f>
        <v>2</v>
      </c>
      <c r="D7" s="13">
        <f>+S8</f>
        <v>2</v>
      </c>
      <c r="E7" s="13">
        <f>+Y9</f>
        <v>0</v>
      </c>
      <c r="F7" s="12"/>
      <c r="G7" s="13">
        <f>+Y6</f>
        <v>2</v>
      </c>
      <c r="H7" s="13">
        <f>+W5</f>
      </c>
      <c r="I7" s="17">
        <f t="shared" si="0"/>
        <v>6</v>
      </c>
      <c r="J7" s="17">
        <f>+T24</f>
        <v>15</v>
      </c>
      <c r="K7" s="6" t="s">
        <v>59</v>
      </c>
      <c r="L7" s="6"/>
      <c r="M7" s="18">
        <v>3</v>
      </c>
      <c r="N7" s="19" t="s">
        <v>12</v>
      </c>
      <c r="O7" s="20">
        <f>+AE22</f>
        <v>0</v>
      </c>
      <c r="P7" s="21" t="s">
        <v>6</v>
      </c>
      <c r="Q7" s="22">
        <f>IF(O7=2,0,IF(O7=1,1,IF(O7=0,2,"")))</f>
        <v>2</v>
      </c>
      <c r="R7" s="23" t="s">
        <v>13</v>
      </c>
      <c r="S7" s="20">
        <f>+AE23</f>
        <v>1</v>
      </c>
      <c r="T7" s="21" t="s">
        <v>6</v>
      </c>
      <c r="U7" s="22">
        <f>IF(S7=2,0,IF(S7=1,1,IF(S7=0,2,"")))</f>
        <v>1</v>
      </c>
      <c r="V7" s="23" t="s">
        <v>14</v>
      </c>
      <c r="W7" s="20">
        <f>+AE24</f>
      </c>
      <c r="X7" s="21" t="s">
        <v>6</v>
      </c>
      <c r="Y7" s="24">
        <f>IF(W7=2,0,IF(W7=1,1,IF(W7=0,2,"")))</f>
      </c>
    </row>
    <row r="8" spans="1:25" ht="12.75" customHeight="1">
      <c r="A8">
        <v>5</v>
      </c>
      <c r="B8" s="88" t="s">
        <v>58</v>
      </c>
      <c r="C8" s="13">
        <f>+O8</f>
        <v>0</v>
      </c>
      <c r="D8" s="13">
        <f>+U9</f>
        <v>2</v>
      </c>
      <c r="E8" s="13">
        <f>+U5</f>
        <v>2</v>
      </c>
      <c r="F8" s="13">
        <f>+W6</f>
        <v>0</v>
      </c>
      <c r="G8" s="12"/>
      <c r="H8" s="13">
        <f>+W7</f>
      </c>
      <c r="I8" s="17">
        <f t="shared" si="0"/>
        <v>4</v>
      </c>
      <c r="J8" s="17">
        <f>+V24</f>
        <v>15</v>
      </c>
      <c r="K8" s="6" t="s">
        <v>61</v>
      </c>
      <c r="L8" s="6"/>
      <c r="M8" s="18">
        <v>4</v>
      </c>
      <c r="N8" s="19" t="s">
        <v>15</v>
      </c>
      <c r="O8" s="20">
        <f>+AE27</f>
        <v>0</v>
      </c>
      <c r="P8" s="21" t="s">
        <v>6</v>
      </c>
      <c r="Q8" s="22">
        <f>IF(O8=2,0,IF(O8=1,1,IF(O8=0,2,"")))</f>
        <v>2</v>
      </c>
      <c r="R8" s="23" t="s">
        <v>16</v>
      </c>
      <c r="S8" s="20">
        <f>+AE28</f>
        <v>2</v>
      </c>
      <c r="T8" s="21" t="s">
        <v>6</v>
      </c>
      <c r="U8" s="22">
        <f>IF(S8=2,0,IF(S8=1,1,IF(S8=0,2,"")))</f>
        <v>0</v>
      </c>
      <c r="V8" s="23" t="s">
        <v>17</v>
      </c>
      <c r="W8" s="20">
        <f>+AE29</f>
      </c>
      <c r="X8" s="21" t="s">
        <v>6</v>
      </c>
      <c r="Y8" s="24">
        <f>IF(W8=2,0,IF(W8=1,1,IF(W8=0,2,"")))</f>
      </c>
    </row>
    <row r="9" spans="1:25" ht="12.75" customHeight="1" thickBot="1">
      <c r="A9" s="3">
        <v>6</v>
      </c>
      <c r="B9" s="89" t="s">
        <v>53</v>
      </c>
      <c r="C9" s="25">
        <f>+Q9</f>
      </c>
      <c r="D9" s="25">
        <f>+S6</f>
      </c>
      <c r="E9" s="25">
        <f>+W8</f>
      </c>
      <c r="F9" s="25">
        <f>+Y5</f>
      </c>
      <c r="G9" s="25">
        <f>+Y7</f>
      </c>
      <c r="H9" s="16"/>
      <c r="I9" s="26">
        <f t="shared" si="0"/>
        <v>0</v>
      </c>
      <c r="J9" s="26">
        <f>+X24</f>
        <v>0</v>
      </c>
      <c r="K9" s="27"/>
      <c r="L9" s="6"/>
      <c r="M9" s="79">
        <v>5</v>
      </c>
      <c r="N9" s="80" t="s">
        <v>18</v>
      </c>
      <c r="O9" s="81">
        <f>+AE32</f>
      </c>
      <c r="P9" s="82" t="s">
        <v>6</v>
      </c>
      <c r="Q9" s="83">
        <f>IF(O9=2,0,IF(O9=1,1,IF(O9=0,2,"")))</f>
      </c>
      <c r="R9" s="84" t="s">
        <v>19</v>
      </c>
      <c r="S9" s="81">
        <f>+AE33</f>
        <v>0</v>
      </c>
      <c r="T9" s="82" t="s">
        <v>6</v>
      </c>
      <c r="U9" s="83">
        <f>IF(S9=2,0,IF(S9=1,1,IF(S9=0,2,"")))</f>
        <v>2</v>
      </c>
      <c r="V9" s="84" t="s">
        <v>20</v>
      </c>
      <c r="W9" s="81">
        <f>+AE34</f>
        <v>2</v>
      </c>
      <c r="X9" s="82" t="s">
        <v>6</v>
      </c>
      <c r="Y9" s="85">
        <f>IF(W9=2,0,IF(W9=1,1,IF(W9=0,2,"")))</f>
        <v>0</v>
      </c>
    </row>
    <row r="10" spans="3:11" ht="12.75">
      <c r="C10" s="7"/>
      <c r="D10" s="7"/>
      <c r="E10" s="7"/>
      <c r="F10" s="7"/>
      <c r="G10" s="7"/>
      <c r="H10" s="13">
        <f>SUM(C4:H9)</f>
        <v>20</v>
      </c>
      <c r="I10" s="7">
        <f>SUM(I4:I9)</f>
        <v>20</v>
      </c>
      <c r="J10" s="7">
        <f>SUM(J4:J9)</f>
        <v>60</v>
      </c>
      <c r="K10" s="28"/>
    </row>
    <row r="11" ht="12.75">
      <c r="AA11" s="29" t="s">
        <v>21</v>
      </c>
    </row>
    <row r="12" spans="27:33" ht="12.75" customHeight="1">
      <c r="AA12" s="1" t="str">
        <f>+B4</f>
        <v>Team Peter Groot</v>
      </c>
      <c r="AC12" t="str">
        <f>+B5</f>
        <v>Team Paul Teer</v>
      </c>
      <c r="AE12" s="73">
        <f>+uitslagen!C10</f>
        <v>0</v>
      </c>
      <c r="AF12" s="30" t="s">
        <v>6</v>
      </c>
      <c r="AG12" s="2">
        <f>IF(AE12=2,0,IF(AE12=1,1,IF(AE12=0,2,"")))</f>
        <v>2</v>
      </c>
    </row>
    <row r="13" spans="27:33" ht="12.75">
      <c r="AA13" s="1" t="str">
        <f>+B6</f>
        <v>Team Ruud Holkamp</v>
      </c>
      <c r="AC13" t="str">
        <f>+B8</f>
        <v>Team Ruud Groot</v>
      </c>
      <c r="AE13" s="73">
        <f>+uitslagen!K10</f>
        <v>0</v>
      </c>
      <c r="AF13" s="30" t="s">
        <v>6</v>
      </c>
      <c r="AG13" s="2">
        <f aca="true" t="shared" si="1" ref="AG13:AG34">IF(AE13=2,0,IF(AE13=1,1,IF(AE13=0,2,"")))</f>
        <v>2</v>
      </c>
    </row>
    <row r="14" spans="27:33" ht="12.75">
      <c r="AA14" t="str">
        <f>+B7</f>
        <v>Team Piet Smit</v>
      </c>
      <c r="AC14" t="str">
        <f>+B9</f>
        <v>VRIJE Ronde</v>
      </c>
      <c r="AE14" s="73">
        <f>+uitslagen!S10</f>
      </c>
      <c r="AF14" s="30" t="s">
        <v>6</v>
      </c>
      <c r="AG14" s="2">
        <f t="shared" si="1"/>
      </c>
    </row>
    <row r="15" spans="31:33" ht="12.75">
      <c r="AE15" s="1" t="s">
        <v>4</v>
      </c>
      <c r="AG15" s="31" t="s">
        <v>4</v>
      </c>
    </row>
    <row r="16" spans="14:33" ht="12.75">
      <c r="N16">
        <v>1</v>
      </c>
      <c r="O16" t="s">
        <v>4</v>
      </c>
      <c r="P16">
        <v>2</v>
      </c>
      <c r="Q16" t="s">
        <v>4</v>
      </c>
      <c r="R16">
        <v>3</v>
      </c>
      <c r="S16" t="s">
        <v>4</v>
      </c>
      <c r="T16">
        <v>4</v>
      </c>
      <c r="U16" t="s">
        <v>4</v>
      </c>
      <c r="V16">
        <v>5</v>
      </c>
      <c r="X16">
        <v>6</v>
      </c>
      <c r="AA16" s="29" t="s">
        <v>22</v>
      </c>
      <c r="AE16" s="1" t="s">
        <v>4</v>
      </c>
      <c r="AG16" s="31" t="s">
        <v>4</v>
      </c>
    </row>
    <row r="17" spans="27:33" ht="12.75">
      <c r="AA17" s="1" t="str">
        <f>+B6</f>
        <v>Team Ruud Holkamp</v>
      </c>
      <c r="AC17" t="str">
        <f>+B4</f>
        <v>Team Peter Groot</v>
      </c>
      <c r="AE17" s="73">
        <f>+uitslagen!C21</f>
        <v>2</v>
      </c>
      <c r="AF17" s="30" t="s">
        <v>6</v>
      </c>
      <c r="AG17" s="2">
        <f t="shared" si="1"/>
        <v>0</v>
      </c>
    </row>
    <row r="18" spans="13:33" ht="15">
      <c r="M18" s="74">
        <v>1</v>
      </c>
      <c r="N18" s="75">
        <f>+uitslagen!C9</f>
        <v>1</v>
      </c>
      <c r="P18" s="75">
        <f>+uitslagen!E9</f>
        <v>5</v>
      </c>
      <c r="R18" s="75">
        <f>+uitslagen!K9</f>
        <v>0</v>
      </c>
      <c r="T18" s="75">
        <f>+uitslagen!S9</f>
        <v>0</v>
      </c>
      <c r="V18" s="75">
        <f>+uitslagen!M9</f>
        <v>6</v>
      </c>
      <c r="X18" s="75">
        <f>+uitslagen!U9</f>
      </c>
      <c r="AA18" s="1" t="str">
        <f>+B9</f>
        <v>VRIJE Ronde</v>
      </c>
      <c r="AC18" t="str">
        <f>+B5</f>
        <v>Team Paul Teer</v>
      </c>
      <c r="AE18" s="73">
        <f>+uitslagen!K21</f>
      </c>
      <c r="AF18" s="30" t="s">
        <v>6</v>
      </c>
      <c r="AG18" s="2">
        <f t="shared" si="1"/>
      </c>
    </row>
    <row r="19" spans="13:33" ht="15">
      <c r="M19" s="74">
        <v>2</v>
      </c>
      <c r="N19" s="75">
        <f>+uitslagen!E20</f>
        <v>1</v>
      </c>
      <c r="P19" s="75">
        <f>+uitslagen!M20</f>
      </c>
      <c r="R19" s="75">
        <f>+uitslagen!C20</f>
        <v>5</v>
      </c>
      <c r="T19" s="75">
        <f>+uitslagen!U20</f>
        <v>4</v>
      </c>
      <c r="V19" s="75">
        <f>+uitslagen!S20</f>
        <v>2</v>
      </c>
      <c r="X19" s="75">
        <f>+uitslagen!K20</f>
        <v>0</v>
      </c>
      <c r="AA19" t="str">
        <f>+B8</f>
        <v>Team Ruud Groot</v>
      </c>
      <c r="AC19" t="str">
        <f>+B7</f>
        <v>Team Piet Smit</v>
      </c>
      <c r="AE19" s="73">
        <f>+uitslagen!S21</f>
        <v>0</v>
      </c>
      <c r="AF19" s="30" t="s">
        <v>6</v>
      </c>
      <c r="AG19" s="2">
        <f t="shared" si="1"/>
        <v>2</v>
      </c>
    </row>
    <row r="20" spans="13:33" ht="15">
      <c r="M20" s="74">
        <v>3</v>
      </c>
      <c r="N20" s="75">
        <f>+uitslagen!C31</f>
        <v>1</v>
      </c>
      <c r="P20" s="75">
        <f>+uitslagen!K31</f>
        <v>3</v>
      </c>
      <c r="R20" s="75">
        <f>+uitslagen!M31</f>
        <v>3</v>
      </c>
      <c r="T20" s="75">
        <f>+uitslagen!E31</f>
        <v>5</v>
      </c>
      <c r="V20" s="75">
        <f>+uitslagen!S31</f>
        <v>0</v>
      </c>
      <c r="X20" s="75">
        <f>+uitslagen!U31</f>
      </c>
      <c r="AE20" s="1" t="s">
        <v>4</v>
      </c>
      <c r="AG20" s="31" t="s">
        <v>4</v>
      </c>
    </row>
    <row r="21" spans="13:33" ht="15">
      <c r="M21" s="74">
        <v>4</v>
      </c>
      <c r="N21" s="75">
        <f>+uitslagen!E42</f>
        <v>4</v>
      </c>
      <c r="P21" s="75">
        <f>+uitslagen!M42</f>
        <v>2</v>
      </c>
      <c r="R21" s="75">
        <f>+uitslagen!U42</f>
      </c>
      <c r="T21" s="75">
        <f>+uitslagen!K42</f>
        <v>4</v>
      </c>
      <c r="V21" s="75">
        <f>+uitslagen!C42</f>
        <v>2</v>
      </c>
      <c r="X21" s="75">
        <f>+uitslagen!S42</f>
        <v>0</v>
      </c>
      <c r="AA21" s="29" t="s">
        <v>23</v>
      </c>
      <c r="AE21" s="1" t="s">
        <v>4</v>
      </c>
      <c r="AG21" s="31" t="s">
        <v>4</v>
      </c>
    </row>
    <row r="22" spans="13:33" ht="15">
      <c r="M22" s="74">
        <v>5</v>
      </c>
      <c r="N22" s="75">
        <f>+uitslagen!C53</f>
        <v>0</v>
      </c>
      <c r="P22" s="75">
        <f>+uitslagen!K53</f>
        <v>1</v>
      </c>
      <c r="R22" s="75">
        <f>+uitslagen!S53</f>
        <v>4</v>
      </c>
      <c r="T22" s="75">
        <f>+uitslagen!U53</f>
        <v>2</v>
      </c>
      <c r="V22" s="75">
        <f>+uitslagen!M53</f>
        <v>5</v>
      </c>
      <c r="X22" s="75">
        <f>+uitslagen!E53</f>
      </c>
      <c r="AA22" t="str">
        <f>+B4</f>
        <v>Team Peter Groot</v>
      </c>
      <c r="AC22" t="str">
        <f>+B7</f>
        <v>Team Piet Smit</v>
      </c>
      <c r="AE22" s="77">
        <f>+uitslagen!C32</f>
        <v>0</v>
      </c>
      <c r="AF22" s="30" t="s">
        <v>6</v>
      </c>
      <c r="AG22" s="2">
        <f t="shared" si="1"/>
        <v>2</v>
      </c>
    </row>
    <row r="23" spans="13:33" ht="15">
      <c r="M23" s="74"/>
      <c r="N23" s="75"/>
      <c r="P23" s="75"/>
      <c r="R23" s="75"/>
      <c r="T23" s="75"/>
      <c r="V23" s="75"/>
      <c r="X23" s="75"/>
      <c r="AA23" t="str">
        <f>+B5</f>
        <v>Team Paul Teer</v>
      </c>
      <c r="AC23" s="1" t="str">
        <f>+B6</f>
        <v>Team Ruud Holkamp</v>
      </c>
      <c r="AE23" s="77">
        <v>1</v>
      </c>
      <c r="AF23" s="30" t="s">
        <v>6</v>
      </c>
      <c r="AG23" s="2">
        <f t="shared" si="1"/>
        <v>1</v>
      </c>
    </row>
    <row r="24" spans="14:33" ht="12.75">
      <c r="N24" s="75">
        <f>SUM(N18:N23)</f>
        <v>7</v>
      </c>
      <c r="P24" s="75">
        <f>SUM(P18:P23)</f>
        <v>11</v>
      </c>
      <c r="R24" s="75">
        <f>SUM(R18:R23)</f>
        <v>12</v>
      </c>
      <c r="S24" s="75"/>
      <c r="T24" s="75">
        <f>SUM(T18:T23)</f>
        <v>15</v>
      </c>
      <c r="V24" s="75">
        <f>SUM(V18:V23)</f>
        <v>15</v>
      </c>
      <c r="X24" s="75">
        <f>SUM(X18:X23)</f>
        <v>0</v>
      </c>
      <c r="AA24" t="str">
        <f>+B8</f>
        <v>Team Ruud Groot</v>
      </c>
      <c r="AC24" t="str">
        <f>+B9</f>
        <v>VRIJE Ronde</v>
      </c>
      <c r="AE24" s="77">
        <f>+uitslagen!S32</f>
      </c>
      <c r="AF24" s="30" t="s">
        <v>6</v>
      </c>
      <c r="AG24" s="2">
        <f t="shared" si="1"/>
      </c>
    </row>
    <row r="25" spans="13:33" ht="15">
      <c r="M25" s="74"/>
      <c r="N25" s="75"/>
      <c r="P25" s="75"/>
      <c r="R25" s="75"/>
      <c r="T25" s="75"/>
      <c r="V25" s="75"/>
      <c r="X25" s="75"/>
      <c r="AE25" s="1" t="s">
        <v>4</v>
      </c>
      <c r="AG25" s="31" t="s">
        <v>4</v>
      </c>
    </row>
    <row r="26" spans="13:33" ht="15">
      <c r="M26" s="74"/>
      <c r="N26" s="75"/>
      <c r="P26" s="75"/>
      <c r="R26" s="75"/>
      <c r="T26" s="75"/>
      <c r="V26" s="75"/>
      <c r="X26" s="75"/>
      <c r="AA26" s="29" t="s">
        <v>24</v>
      </c>
      <c r="AE26" s="1" t="s">
        <v>4</v>
      </c>
      <c r="AG26" s="31" t="s">
        <v>4</v>
      </c>
    </row>
    <row r="27" spans="13:33" ht="15">
      <c r="M27" s="74"/>
      <c r="N27" s="75"/>
      <c r="P27" s="75"/>
      <c r="R27" s="75"/>
      <c r="T27" s="75"/>
      <c r="V27" s="75"/>
      <c r="X27" s="75"/>
      <c r="AA27" t="str">
        <f>+B8</f>
        <v>Team Ruud Groot</v>
      </c>
      <c r="AC27" t="str">
        <f>+B4</f>
        <v>Team Peter Groot</v>
      </c>
      <c r="AE27" s="77">
        <f>+uitslagen!C43</f>
        <v>0</v>
      </c>
      <c r="AF27" s="30" t="s">
        <v>6</v>
      </c>
      <c r="AG27" s="2">
        <f t="shared" si="1"/>
        <v>2</v>
      </c>
    </row>
    <row r="28" spans="27:33" ht="12.75">
      <c r="AA28" s="1" t="str">
        <f>+B7</f>
        <v>Team Piet Smit</v>
      </c>
      <c r="AC28" t="str">
        <f>+B5</f>
        <v>Team Paul Teer</v>
      </c>
      <c r="AE28" s="77">
        <v>2</v>
      </c>
      <c r="AF28" s="30" t="s">
        <v>6</v>
      </c>
      <c r="AG28" s="2">
        <f t="shared" si="1"/>
        <v>0</v>
      </c>
    </row>
    <row r="29" spans="27:33" ht="12.75">
      <c r="AA29" t="str">
        <f>+B9</f>
        <v>VRIJE Ronde</v>
      </c>
      <c r="AC29" t="str">
        <f>+B6</f>
        <v>Team Ruud Holkamp</v>
      </c>
      <c r="AE29" s="77">
        <f>+uitslagen!S43</f>
      </c>
      <c r="AF29" s="30" t="s">
        <v>6</v>
      </c>
      <c r="AG29" s="2">
        <f t="shared" si="1"/>
      </c>
    </row>
    <row r="30" ht="12.75">
      <c r="AG30" s="31" t="s">
        <v>4</v>
      </c>
    </row>
    <row r="31" spans="27:33" ht="12.75">
      <c r="AA31" s="29" t="s">
        <v>25</v>
      </c>
      <c r="AG31" s="31" t="s">
        <v>4</v>
      </c>
    </row>
    <row r="32" spans="27:33" ht="12.75">
      <c r="AA32" t="str">
        <f>+B4</f>
        <v>Team Peter Groot</v>
      </c>
      <c r="AC32" t="str">
        <f>+B9</f>
        <v>VRIJE Ronde</v>
      </c>
      <c r="AE32" s="77">
        <f>+uitslagen!C54</f>
      </c>
      <c r="AF32" s="30" t="s">
        <v>6</v>
      </c>
      <c r="AG32" s="2">
        <f t="shared" si="1"/>
      </c>
    </row>
    <row r="33" spans="27:33" ht="12.75">
      <c r="AA33" t="str">
        <f>+B5</f>
        <v>Team Paul Teer</v>
      </c>
      <c r="AC33" t="str">
        <f>+B8</f>
        <v>Team Ruud Groot</v>
      </c>
      <c r="AE33" s="77">
        <f>+uitslagen!K54</f>
        <v>0</v>
      </c>
      <c r="AF33" s="30" t="s">
        <v>6</v>
      </c>
      <c r="AG33" s="2">
        <f t="shared" si="1"/>
        <v>2</v>
      </c>
    </row>
    <row r="34" spans="4:33" ht="12.75">
      <c r="D34" s="75" t="e">
        <f>+uitslagen!#REF!</f>
        <v>#REF!</v>
      </c>
      <c r="AA34" t="str">
        <f>+B6</f>
        <v>Team Ruud Holkamp</v>
      </c>
      <c r="AC34" t="str">
        <f>+B7</f>
        <v>Team Piet Smit</v>
      </c>
      <c r="AE34" s="77">
        <v>2</v>
      </c>
      <c r="AF34" s="30" t="s">
        <v>6</v>
      </c>
      <c r="AG34" s="2">
        <f t="shared" si="1"/>
        <v>0</v>
      </c>
    </row>
    <row r="35" spans="31:33" ht="12.75">
      <c r="AE35" s="1" t="s">
        <v>4</v>
      </c>
      <c r="AF35" s="30" t="s">
        <v>4</v>
      </c>
      <c r="AG35" s="2" t="s">
        <v>4</v>
      </c>
    </row>
    <row r="36" spans="27:33" ht="12.75">
      <c r="AA36" s="29"/>
      <c r="AE36" s="1" t="s">
        <v>4</v>
      </c>
      <c r="AF36" s="30" t="s">
        <v>4</v>
      </c>
      <c r="AG36" s="2" t="s">
        <v>4</v>
      </c>
    </row>
    <row r="37" spans="31:33" ht="12.75">
      <c r="AE37" s="1" t="s">
        <v>4</v>
      </c>
      <c r="AF37" s="30" t="s">
        <v>4</v>
      </c>
      <c r="AG37" s="2" t="s">
        <v>4</v>
      </c>
    </row>
    <row r="38" spans="31:33" ht="12.75">
      <c r="AE38" s="1" t="s">
        <v>4</v>
      </c>
      <c r="AF38" s="30" t="s">
        <v>4</v>
      </c>
      <c r="AG38" s="2" t="s">
        <v>4</v>
      </c>
    </row>
    <row r="39" spans="31:33" ht="12.75">
      <c r="AE39" s="1" t="s">
        <v>4</v>
      </c>
      <c r="AF39" s="30" t="s">
        <v>4</v>
      </c>
      <c r="AG39" s="2" t="s">
        <v>4</v>
      </c>
    </row>
    <row r="40" spans="31:33" ht="12.75">
      <c r="AE40" s="1" t="s">
        <v>4</v>
      </c>
      <c r="AF40" s="30" t="s">
        <v>4</v>
      </c>
      <c r="AG40" s="2" t="s">
        <v>4</v>
      </c>
    </row>
    <row r="41" spans="27:33" ht="12.75">
      <c r="AA41" s="29"/>
      <c r="AE41" s="1" t="s">
        <v>4</v>
      </c>
      <c r="AF41" s="30" t="s">
        <v>4</v>
      </c>
      <c r="AG41" s="2" t="s">
        <v>4</v>
      </c>
    </row>
    <row r="42" spans="31:33" ht="12.75">
      <c r="AE42" s="1" t="s">
        <v>4</v>
      </c>
      <c r="AF42" s="30" t="s">
        <v>4</v>
      </c>
      <c r="AG42" s="2" t="s">
        <v>4</v>
      </c>
    </row>
    <row r="43" spans="31:33" ht="12.75">
      <c r="AE43" s="1" t="s">
        <v>4</v>
      </c>
      <c r="AF43" s="30" t="s">
        <v>4</v>
      </c>
      <c r="AG43" s="2" t="s">
        <v>4</v>
      </c>
    </row>
    <row r="44" spans="31:33" ht="12.75">
      <c r="AE44" s="1" t="s">
        <v>4</v>
      </c>
      <c r="AF44" s="30" t="s">
        <v>4</v>
      </c>
      <c r="AG44" s="2" t="s">
        <v>4</v>
      </c>
    </row>
    <row r="45" spans="31:33" ht="12.75">
      <c r="AE45" s="1" t="s">
        <v>4</v>
      </c>
      <c r="AF45" s="30" t="s">
        <v>4</v>
      </c>
      <c r="AG45" s="2" t="s">
        <v>4</v>
      </c>
    </row>
    <row r="46" spans="27:33" ht="12.75">
      <c r="AA46" s="29"/>
      <c r="AE46" s="1" t="s">
        <v>4</v>
      </c>
      <c r="AF46" s="30" t="s">
        <v>4</v>
      </c>
      <c r="AG46" s="2" t="s">
        <v>4</v>
      </c>
    </row>
    <row r="47" spans="31:33" ht="12.75">
      <c r="AE47" s="1" t="s">
        <v>4</v>
      </c>
      <c r="AF47" s="30" t="s">
        <v>4</v>
      </c>
      <c r="AG47" s="2" t="s">
        <v>4</v>
      </c>
    </row>
    <row r="48" spans="31:33" ht="12.75">
      <c r="AE48" s="1" t="s">
        <v>4</v>
      </c>
      <c r="AF48" s="30" t="s">
        <v>4</v>
      </c>
      <c r="AG48" s="2" t="s">
        <v>4</v>
      </c>
    </row>
    <row r="49" spans="31:33" ht="12.75">
      <c r="AE49" s="1" t="s">
        <v>4</v>
      </c>
      <c r="AF49" s="30" t="s">
        <v>4</v>
      </c>
      <c r="AG49" s="2" t="s">
        <v>4</v>
      </c>
    </row>
    <row r="50" spans="31:33" ht="12.75">
      <c r="AE50" s="1" t="s">
        <v>4</v>
      </c>
      <c r="AF50" s="30" t="s">
        <v>4</v>
      </c>
      <c r="AG50" s="2" t="s">
        <v>4</v>
      </c>
    </row>
    <row r="51" spans="27:33" ht="12.75">
      <c r="AA51" s="29"/>
      <c r="AE51" s="1" t="s">
        <v>4</v>
      </c>
      <c r="AF51" s="30" t="s">
        <v>4</v>
      </c>
      <c r="AG51" s="2" t="s">
        <v>4</v>
      </c>
    </row>
    <row r="52" spans="31:33" ht="12.75">
      <c r="AE52" s="1" t="s">
        <v>4</v>
      </c>
      <c r="AF52" s="30" t="s">
        <v>4</v>
      </c>
      <c r="AG52" s="2" t="s">
        <v>4</v>
      </c>
    </row>
    <row r="53" spans="31:33" ht="12.75">
      <c r="AE53" s="1" t="s">
        <v>4</v>
      </c>
      <c r="AF53" s="30" t="s">
        <v>4</v>
      </c>
      <c r="AG53" s="2" t="s">
        <v>4</v>
      </c>
    </row>
    <row r="54" spans="31:33" ht="12.75">
      <c r="AE54" s="1" t="s">
        <v>4</v>
      </c>
      <c r="AF54" s="30" t="s">
        <v>4</v>
      </c>
      <c r="AG54" s="2" t="s">
        <v>4</v>
      </c>
    </row>
    <row r="55" spans="31:33" ht="12.75">
      <c r="AE55" s="1" t="s">
        <v>4</v>
      </c>
      <c r="AF55" s="30" t="s">
        <v>4</v>
      </c>
      <c r="AG55" s="2" t="s">
        <v>4</v>
      </c>
    </row>
    <row r="56" spans="27:33" ht="12.75">
      <c r="AA56" s="29"/>
      <c r="AE56" s="1" t="s">
        <v>4</v>
      </c>
      <c r="AF56" s="30" t="s">
        <v>4</v>
      </c>
      <c r="AG56" s="2" t="s">
        <v>4</v>
      </c>
    </row>
    <row r="57" spans="31:33" ht="12.75">
      <c r="AE57" s="1" t="s">
        <v>4</v>
      </c>
      <c r="AF57" s="30" t="s">
        <v>4</v>
      </c>
      <c r="AG57" s="2" t="s">
        <v>4</v>
      </c>
    </row>
    <row r="58" spans="31:33" ht="12.75">
      <c r="AE58" s="1" t="s">
        <v>4</v>
      </c>
      <c r="AF58" s="30" t="s">
        <v>4</v>
      </c>
      <c r="AG58" s="2" t="s">
        <v>4</v>
      </c>
    </row>
    <row r="59" spans="31:33" ht="12.75">
      <c r="AE59" s="1" t="s">
        <v>4</v>
      </c>
      <c r="AF59" s="30" t="s">
        <v>4</v>
      </c>
      <c r="AG59" s="2" t="s">
        <v>4</v>
      </c>
    </row>
    <row r="60" spans="31:33" ht="12.75">
      <c r="AE60" s="1" t="s">
        <v>4</v>
      </c>
      <c r="AF60" s="30" t="s">
        <v>4</v>
      </c>
      <c r="AG60" s="2" t="s">
        <v>4</v>
      </c>
    </row>
    <row r="61" spans="31:33" ht="12.75">
      <c r="AE61" s="1" t="s">
        <v>4</v>
      </c>
      <c r="AF61" s="30" t="s">
        <v>4</v>
      </c>
      <c r="AG61" s="2" t="s">
        <v>4</v>
      </c>
    </row>
    <row r="62" spans="31:33" ht="12.75">
      <c r="AE62" s="1" t="s">
        <v>4</v>
      </c>
      <c r="AF62" s="30" t="s">
        <v>4</v>
      </c>
      <c r="AG62" s="2" t="s">
        <v>4</v>
      </c>
    </row>
    <row r="63" spans="31:33" ht="12.75">
      <c r="AE63" s="1" t="s">
        <v>4</v>
      </c>
      <c r="AF63" s="30" t="s">
        <v>4</v>
      </c>
      <c r="AG63" s="2" t="s">
        <v>4</v>
      </c>
    </row>
    <row r="64" spans="31:33" ht="12.75">
      <c r="AE64" s="1" t="s">
        <v>4</v>
      </c>
      <c r="AF64" s="30" t="s">
        <v>4</v>
      </c>
      <c r="AG64" s="2" t="s">
        <v>4</v>
      </c>
    </row>
    <row r="65" spans="31:33" ht="12.75">
      <c r="AE65" s="1" t="s">
        <v>4</v>
      </c>
      <c r="AF65" s="30" t="s">
        <v>4</v>
      </c>
      <c r="AG65" s="2" t="s">
        <v>4</v>
      </c>
    </row>
    <row r="66" spans="31:33" ht="12.75">
      <c r="AE66" s="1" t="s">
        <v>4</v>
      </c>
      <c r="AF66" s="30" t="s">
        <v>4</v>
      </c>
      <c r="AG66" s="2" t="s">
        <v>4</v>
      </c>
    </row>
    <row r="67" spans="31:33" ht="12.75">
      <c r="AE67" s="1" t="s">
        <v>4</v>
      </c>
      <c r="AF67" s="30" t="s">
        <v>4</v>
      </c>
      <c r="AG67" s="2" t="s">
        <v>4</v>
      </c>
    </row>
    <row r="68" spans="31:33" ht="12.75">
      <c r="AE68" s="1" t="s">
        <v>4</v>
      </c>
      <c r="AF68" s="30" t="s">
        <v>4</v>
      </c>
      <c r="AG68" s="2" t="s">
        <v>4</v>
      </c>
    </row>
    <row r="69" spans="31:33" ht="12.75">
      <c r="AE69" s="1" t="s">
        <v>4</v>
      </c>
      <c r="AF69" s="30" t="s">
        <v>4</v>
      </c>
      <c r="AG69" s="2" t="s">
        <v>4</v>
      </c>
    </row>
    <row r="70" spans="31:33" ht="12.75">
      <c r="AE70" s="1" t="s">
        <v>4</v>
      </c>
      <c r="AF70" s="30" t="s">
        <v>4</v>
      </c>
      <c r="AG70" s="2" t="s">
        <v>4</v>
      </c>
    </row>
    <row r="71" spans="31:33" ht="12.75">
      <c r="AE71" s="1" t="s">
        <v>4</v>
      </c>
      <c r="AF71" s="30" t="s">
        <v>4</v>
      </c>
      <c r="AG71" s="2" t="s">
        <v>4</v>
      </c>
    </row>
    <row r="72" spans="31:33" ht="12.75">
      <c r="AE72" s="1" t="s">
        <v>4</v>
      </c>
      <c r="AF72" s="30" t="s">
        <v>4</v>
      </c>
      <c r="AG72" s="2" t="s">
        <v>4</v>
      </c>
    </row>
    <row r="73" spans="31:33" ht="12.75">
      <c r="AE73" s="1" t="s">
        <v>4</v>
      </c>
      <c r="AF73" s="30" t="s">
        <v>4</v>
      </c>
      <c r="AG73" s="2" t="s">
        <v>4</v>
      </c>
    </row>
    <row r="74" spans="31:33" ht="12.75">
      <c r="AE74" s="1" t="s">
        <v>4</v>
      </c>
      <c r="AF74" s="30" t="s">
        <v>4</v>
      </c>
      <c r="AG74" s="2" t="s">
        <v>4</v>
      </c>
    </row>
    <row r="75" spans="31:33" ht="12.75">
      <c r="AE75" s="1" t="s">
        <v>4</v>
      </c>
      <c r="AF75" s="30" t="s">
        <v>4</v>
      </c>
      <c r="AG75" s="2" t="s">
        <v>4</v>
      </c>
    </row>
    <row r="76" spans="31:33" ht="12.75">
      <c r="AE76" s="1" t="s">
        <v>4</v>
      </c>
      <c r="AF76" s="30" t="s">
        <v>4</v>
      </c>
      <c r="AG76" s="2" t="s">
        <v>4</v>
      </c>
    </row>
    <row r="77" spans="31:33" ht="12.75">
      <c r="AE77" s="1" t="s">
        <v>4</v>
      </c>
      <c r="AF77" s="30" t="s">
        <v>4</v>
      </c>
      <c r="AG77" s="2" t="s">
        <v>4</v>
      </c>
    </row>
    <row r="78" spans="31:33" ht="12.75">
      <c r="AE78" s="1" t="s">
        <v>4</v>
      </c>
      <c r="AF78" s="30" t="s">
        <v>4</v>
      </c>
      <c r="AG78" s="2" t="s">
        <v>4</v>
      </c>
    </row>
    <row r="79" spans="31:33" ht="12.75">
      <c r="AE79" s="1" t="s">
        <v>4</v>
      </c>
      <c r="AF79" s="30" t="s">
        <v>4</v>
      </c>
      <c r="AG79" s="2" t="s">
        <v>4</v>
      </c>
    </row>
    <row r="80" spans="31:33" ht="12.75">
      <c r="AE80" s="1" t="s">
        <v>4</v>
      </c>
      <c r="AF80" s="30" t="s">
        <v>4</v>
      </c>
      <c r="AG80" s="2" t="s">
        <v>4</v>
      </c>
    </row>
    <row r="81" spans="31:33" ht="12.75">
      <c r="AE81" s="1" t="s">
        <v>4</v>
      </c>
      <c r="AF81" s="30" t="s">
        <v>4</v>
      </c>
      <c r="AG81" s="2" t="s">
        <v>4</v>
      </c>
    </row>
    <row r="82" spans="31:33" ht="12.75">
      <c r="AE82" s="1" t="s">
        <v>4</v>
      </c>
      <c r="AF82" s="30" t="s">
        <v>4</v>
      </c>
      <c r="AG82" s="2" t="s">
        <v>4</v>
      </c>
    </row>
    <row r="83" spans="31:33" ht="12.75">
      <c r="AE83" s="1" t="s">
        <v>4</v>
      </c>
      <c r="AF83" s="30" t="s">
        <v>4</v>
      </c>
      <c r="AG83" s="2" t="s">
        <v>4</v>
      </c>
    </row>
    <row r="84" spans="31:33" ht="12.75">
      <c r="AE84" s="1" t="s">
        <v>4</v>
      </c>
      <c r="AF84" s="30" t="s">
        <v>4</v>
      </c>
      <c r="AG84" s="2" t="s">
        <v>4</v>
      </c>
    </row>
    <row r="85" spans="31:33" ht="12.75">
      <c r="AE85" s="1" t="s">
        <v>4</v>
      </c>
      <c r="AF85" s="30" t="s">
        <v>4</v>
      </c>
      <c r="AG85" s="2" t="s">
        <v>4</v>
      </c>
    </row>
    <row r="129" spans="31:33" ht="12.75">
      <c r="AE129" s="1" t="s">
        <v>4</v>
      </c>
      <c r="AF129" s="30" t="s">
        <v>4</v>
      </c>
      <c r="AG129" s="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.57421875" style="33" customWidth="1"/>
    <col min="2" max="2" width="9.140625" style="33" customWidth="1"/>
    <col min="3" max="3" width="23.421875" style="33" customWidth="1"/>
    <col min="4" max="4" width="8.7109375" style="35" hidden="1" customWidth="1"/>
    <col min="5" max="5" width="3.421875" style="33" customWidth="1"/>
    <col min="6" max="6" width="9.140625" style="33" customWidth="1"/>
    <col min="7" max="7" width="23.8515625" style="33" customWidth="1"/>
    <col min="8" max="8" width="8.7109375" style="35" hidden="1" customWidth="1"/>
    <col min="9" max="9" width="3.140625" style="33" customWidth="1"/>
    <col min="10" max="10" width="9.140625" style="33" customWidth="1"/>
    <col min="11" max="11" width="22.57421875" style="33" customWidth="1"/>
    <col min="12" max="12" width="8.7109375" style="35" hidden="1" customWidth="1"/>
    <col min="13" max="13" width="3.421875" style="33" customWidth="1"/>
    <col min="14" max="14" width="9.140625" style="33" customWidth="1"/>
    <col min="15" max="15" width="21.421875" style="33" customWidth="1"/>
    <col min="16" max="16" width="8.7109375" style="35" hidden="1" customWidth="1"/>
    <col min="17" max="16384" width="9.140625" style="33" customWidth="1"/>
  </cols>
  <sheetData>
    <row r="1" spans="2:17" ht="23.25">
      <c r="B1" s="34" t="s">
        <v>54</v>
      </c>
      <c r="F1" s="34" t="s">
        <v>55</v>
      </c>
      <c r="J1" s="34" t="s">
        <v>42</v>
      </c>
      <c r="N1" s="36"/>
      <c r="P1" s="33"/>
      <c r="Q1" s="35"/>
    </row>
    <row r="2" spans="1:17" ht="23.25">
      <c r="A2" s="33">
        <v>1</v>
      </c>
      <c r="B2" s="33" t="s">
        <v>38</v>
      </c>
      <c r="F2" s="33" t="s">
        <v>41</v>
      </c>
      <c r="J2" s="39" t="s">
        <v>42</v>
      </c>
      <c r="N2" s="36"/>
      <c r="P2" s="33"/>
      <c r="Q2" s="35"/>
    </row>
    <row r="3" spans="1:17" ht="23.25">
      <c r="A3" s="33">
        <v>2</v>
      </c>
      <c r="B3" s="33" t="s">
        <v>47</v>
      </c>
      <c r="F3" s="33" t="s">
        <v>46</v>
      </c>
      <c r="J3" s="39" t="s">
        <v>45</v>
      </c>
      <c r="P3" s="33"/>
      <c r="Q3" s="35"/>
    </row>
    <row r="4" spans="1:17" ht="23.25">
      <c r="A4" s="33">
        <v>3</v>
      </c>
      <c r="B4" s="33" t="s">
        <v>48</v>
      </c>
      <c r="F4" s="33" t="s">
        <v>49</v>
      </c>
      <c r="J4" s="39" t="s">
        <v>50</v>
      </c>
      <c r="N4" s="37"/>
      <c r="P4" s="33"/>
      <c r="Q4" s="35"/>
    </row>
    <row r="5" spans="10:17" ht="23.25">
      <c r="J5" s="39"/>
      <c r="N5" s="38"/>
      <c r="P5" s="33"/>
      <c r="Q5" s="35"/>
    </row>
    <row r="6" spans="10:17" ht="23.25">
      <c r="J6" s="39"/>
      <c r="P6" s="33"/>
      <c r="Q6" s="35"/>
    </row>
    <row r="7" spans="12:17" ht="23.25">
      <c r="L7" s="35">
        <v>872</v>
      </c>
      <c r="P7" s="33"/>
      <c r="Q7" s="35"/>
    </row>
    <row r="8" spans="2:17" ht="23.25">
      <c r="B8" s="34" t="s">
        <v>39</v>
      </c>
      <c r="F8" s="34" t="s">
        <v>40</v>
      </c>
      <c r="J8" s="34"/>
      <c r="P8" s="33"/>
      <c r="Q8" s="35"/>
    </row>
    <row r="9" spans="1:17" ht="23.25">
      <c r="A9" s="33">
        <v>1</v>
      </c>
      <c r="B9" s="33" t="s">
        <v>39</v>
      </c>
      <c r="F9" s="33" t="s">
        <v>40</v>
      </c>
      <c r="J9" s="39"/>
      <c r="L9" s="35">
        <v>984</v>
      </c>
      <c r="P9" s="33"/>
      <c r="Q9" s="35"/>
    </row>
    <row r="10" spans="1:16" ht="23.25">
      <c r="A10" s="33">
        <v>2</v>
      </c>
      <c r="B10" s="33" t="s">
        <v>44</v>
      </c>
      <c r="F10" s="33" t="s">
        <v>43</v>
      </c>
      <c r="J10" s="39"/>
      <c r="L10" s="35">
        <v>909</v>
      </c>
      <c r="P10" s="33"/>
    </row>
    <row r="11" spans="1:16" ht="23.25">
      <c r="A11" s="33">
        <v>3</v>
      </c>
      <c r="B11" s="33" t="s">
        <v>51</v>
      </c>
      <c r="F11" s="33" t="s">
        <v>52</v>
      </c>
      <c r="J11" s="39"/>
      <c r="L11" s="35">
        <v>797</v>
      </c>
      <c r="P11" s="33"/>
    </row>
    <row r="12" spans="10:16" ht="23.25">
      <c r="J12" s="39"/>
      <c r="L12" s="35">
        <v>747</v>
      </c>
      <c r="P12" s="33"/>
    </row>
    <row r="13" spans="4:16" ht="23.25">
      <c r="D13" s="35">
        <v>1230</v>
      </c>
      <c r="H13" s="35">
        <v>893</v>
      </c>
      <c r="L13" s="35">
        <v>859</v>
      </c>
      <c r="P13" s="33"/>
    </row>
    <row r="14" spans="8:16" ht="23.25">
      <c r="H14" s="33"/>
      <c r="P14" s="33"/>
    </row>
    <row r="15" spans="4:16" ht="23.25">
      <c r="D15" s="35">
        <v>1193</v>
      </c>
      <c r="H15" s="33"/>
      <c r="L15" s="35">
        <v>1298</v>
      </c>
      <c r="P15" s="33"/>
    </row>
    <row r="16" spans="4:16" ht="23.25">
      <c r="D16" s="35">
        <v>1102</v>
      </c>
      <c r="H16" s="33"/>
      <c r="L16" s="35">
        <v>1121</v>
      </c>
      <c r="P16" s="33"/>
    </row>
    <row r="17" spans="4:17" ht="23.25">
      <c r="D17" s="35">
        <v>1059</v>
      </c>
      <c r="H17" s="33"/>
      <c r="L17" s="35">
        <v>911</v>
      </c>
      <c r="P17" s="40"/>
      <c r="Q17" s="35"/>
    </row>
    <row r="18" spans="4:12" ht="23.25">
      <c r="D18" s="35">
        <v>0</v>
      </c>
      <c r="H18" s="33"/>
      <c r="L18" s="35">
        <v>765</v>
      </c>
    </row>
    <row r="19" spans="4:12" ht="23.25">
      <c r="D19" s="35">
        <v>1139</v>
      </c>
      <c r="H19" s="35">
        <v>1118</v>
      </c>
      <c r="L19" s="35">
        <v>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0.7109375" style="0" customWidth="1"/>
    <col min="2" max="2" width="17.28125" style="0" customWidth="1"/>
    <col min="3" max="3" width="4.7109375" style="0" customWidth="1"/>
    <col min="4" max="4" width="2.7109375" style="0" customWidth="1"/>
    <col min="5" max="5" width="4.7109375" style="0" customWidth="1"/>
    <col min="6" max="6" width="10.7109375" style="0" customWidth="1"/>
    <col min="7" max="8" width="17.28125" style="0" customWidth="1"/>
  </cols>
  <sheetData>
    <row r="1" ht="30" customHeight="1"/>
    <row r="2" spans="1:8" ht="30">
      <c r="A2" s="67" t="s">
        <v>28</v>
      </c>
      <c r="B2" s="68"/>
      <c r="C2" s="68"/>
      <c r="D2" s="68" t="s">
        <v>6</v>
      </c>
      <c r="E2" s="67" t="s">
        <v>27</v>
      </c>
      <c r="F2" s="68"/>
      <c r="G2" s="68"/>
      <c r="H2" s="68"/>
    </row>
    <row r="3" spans="1:8" ht="30">
      <c r="A3" s="68" t="s">
        <v>21</v>
      </c>
      <c r="B3" s="68"/>
      <c r="C3" s="68"/>
      <c r="D3" s="68"/>
      <c r="E3" s="68"/>
      <c r="F3" s="68"/>
      <c r="G3" s="68"/>
      <c r="H3" s="68"/>
    </row>
    <row r="4" spans="1:8" ht="30">
      <c r="A4" s="68"/>
      <c r="B4" s="68"/>
      <c r="C4" s="69" t="s">
        <v>31</v>
      </c>
      <c r="D4" s="68"/>
      <c r="E4" s="68"/>
      <c r="F4" s="68"/>
      <c r="G4" s="68"/>
      <c r="H4" s="68"/>
    </row>
    <row r="5" spans="1:8" ht="30" customHeight="1">
      <c r="A5" s="68"/>
      <c r="B5" s="68" t="s">
        <v>32</v>
      </c>
      <c r="C5" s="68"/>
      <c r="D5" s="70" t="s">
        <v>6</v>
      </c>
      <c r="E5" s="68"/>
      <c r="F5" s="68"/>
      <c r="G5" s="68"/>
      <c r="H5" s="68"/>
    </row>
    <row r="6" spans="1:8" ht="30">
      <c r="A6" s="68"/>
      <c r="B6" s="68" t="s">
        <v>33</v>
      </c>
      <c r="C6" s="68"/>
      <c r="D6" s="70" t="s">
        <v>6</v>
      </c>
      <c r="E6" s="68"/>
      <c r="F6" s="68"/>
      <c r="G6" s="68"/>
      <c r="H6" s="68"/>
    </row>
    <row r="7" spans="1:8" ht="30">
      <c r="A7" s="68"/>
      <c r="B7" s="68" t="s">
        <v>34</v>
      </c>
      <c r="C7" s="68"/>
      <c r="D7" s="70" t="s">
        <v>6</v>
      </c>
      <c r="E7" s="68"/>
      <c r="F7" s="68"/>
      <c r="G7" s="68"/>
      <c r="H7" s="68"/>
    </row>
    <row r="8" spans="1:8" ht="30">
      <c r="A8" s="68"/>
      <c r="B8" s="68" t="s">
        <v>35</v>
      </c>
      <c r="C8" s="68"/>
      <c r="D8" s="70" t="s">
        <v>6</v>
      </c>
      <c r="E8" s="68"/>
      <c r="F8" s="68"/>
      <c r="G8" s="68"/>
      <c r="H8" s="68"/>
    </row>
    <row r="9" spans="1:8" ht="30.75" thickBot="1">
      <c r="A9" s="68"/>
      <c r="B9" s="68"/>
      <c r="C9" s="71"/>
      <c r="D9" s="71"/>
      <c r="E9" s="71"/>
      <c r="F9" s="68"/>
      <c r="G9" s="68"/>
      <c r="H9" s="68"/>
    </row>
    <row r="10" spans="1:8" ht="30">
      <c r="A10" s="68"/>
      <c r="B10" s="69" t="s">
        <v>36</v>
      </c>
      <c r="C10" s="72"/>
      <c r="D10" s="70" t="s">
        <v>6</v>
      </c>
      <c r="E10" s="72">
        <f>IF(C10="","",8-C10)</f>
      </c>
      <c r="F10" s="68"/>
      <c r="G10" s="68"/>
      <c r="H10" s="68"/>
    </row>
    <row r="11" spans="1:8" ht="30">
      <c r="A11" s="68"/>
      <c r="B11" s="69"/>
      <c r="C11" s="72">
        <f>IF(C10="","",IF(C10=4,1,IF(C10&lt;4,0,IF(C10&gt;4,2))))</f>
      </c>
      <c r="D11" s="70"/>
      <c r="E11" s="68"/>
      <c r="F11" s="68"/>
      <c r="G11" s="68"/>
      <c r="H11" s="68"/>
    </row>
    <row r="12" spans="1:8" ht="30">
      <c r="A12" s="68"/>
      <c r="B12" s="68"/>
      <c r="C12" s="68"/>
      <c r="D12" s="68"/>
      <c r="E12" s="68"/>
      <c r="F12" s="68"/>
      <c r="G12" s="68"/>
      <c r="H12" s="68"/>
    </row>
    <row r="13" spans="1:8" ht="30">
      <c r="A13" s="68"/>
      <c r="B13" s="68"/>
      <c r="C13" s="68"/>
      <c r="D13" s="68"/>
      <c r="E13" s="68"/>
      <c r="F13" s="68"/>
      <c r="G13" s="68"/>
      <c r="H13" s="68"/>
    </row>
    <row r="14" spans="1:8" ht="30">
      <c r="A14" s="68"/>
      <c r="B14" s="68"/>
      <c r="C14" s="68"/>
      <c r="D14" s="68"/>
      <c r="E14" s="68"/>
      <c r="F14" s="68"/>
      <c r="G14" s="68"/>
      <c r="H14" s="68"/>
    </row>
    <row r="15" spans="1:8" ht="30">
      <c r="A15" s="68"/>
      <c r="B15" s="68"/>
      <c r="C15" s="68"/>
      <c r="D15" s="68"/>
      <c r="E15" s="68"/>
      <c r="F15" s="68"/>
      <c r="G15" s="68"/>
      <c r="H15" s="68"/>
    </row>
    <row r="16" spans="1:8" ht="30">
      <c r="A16" s="67" t="s">
        <v>26</v>
      </c>
      <c r="B16" s="67"/>
      <c r="C16" s="68"/>
      <c r="D16" s="68" t="s">
        <v>6</v>
      </c>
      <c r="E16" s="67" t="s">
        <v>28</v>
      </c>
      <c r="F16" s="68"/>
      <c r="G16" s="68"/>
      <c r="H16" s="68"/>
    </row>
    <row r="17" spans="1:8" ht="30">
      <c r="A17" s="68" t="s">
        <v>21</v>
      </c>
      <c r="B17" s="68"/>
      <c r="C17" s="68"/>
      <c r="D17" s="68"/>
      <c r="E17" s="68"/>
      <c r="F17" s="68"/>
      <c r="G17" s="68"/>
      <c r="H17" s="68"/>
    </row>
    <row r="18" spans="1:8" ht="30">
      <c r="A18" s="68"/>
      <c r="B18" s="68"/>
      <c r="C18" s="69" t="s">
        <v>31</v>
      </c>
      <c r="D18" s="68"/>
      <c r="E18" s="68"/>
      <c r="F18" s="68"/>
      <c r="G18" s="68"/>
      <c r="H18" s="68"/>
    </row>
    <row r="19" spans="1:8" ht="30">
      <c r="A19" s="68"/>
      <c r="B19" s="68" t="s">
        <v>32</v>
      </c>
      <c r="C19" s="68"/>
      <c r="D19" s="70" t="s">
        <v>6</v>
      </c>
      <c r="E19" s="68"/>
      <c r="F19" s="68"/>
      <c r="G19" s="68"/>
      <c r="H19" s="68"/>
    </row>
    <row r="20" spans="1:8" ht="30">
      <c r="A20" s="68"/>
      <c r="B20" s="68" t="s">
        <v>33</v>
      </c>
      <c r="C20" s="68"/>
      <c r="D20" s="70" t="s">
        <v>6</v>
      </c>
      <c r="E20" s="68"/>
      <c r="F20" s="68"/>
      <c r="G20" s="68"/>
      <c r="H20" s="68"/>
    </row>
    <row r="21" spans="1:8" ht="30">
      <c r="A21" s="68"/>
      <c r="B21" s="68" t="s">
        <v>34</v>
      </c>
      <c r="C21" s="68"/>
      <c r="D21" s="70" t="s">
        <v>6</v>
      </c>
      <c r="E21" s="68"/>
      <c r="F21" s="68"/>
      <c r="G21" s="68"/>
      <c r="H21" s="68"/>
    </row>
    <row r="22" spans="1:8" ht="30">
      <c r="A22" s="68"/>
      <c r="B22" s="68" t="s">
        <v>35</v>
      </c>
      <c r="C22" s="68"/>
      <c r="D22" s="70" t="s">
        <v>6</v>
      </c>
      <c r="E22" s="68"/>
      <c r="F22" s="68"/>
      <c r="G22" s="68"/>
      <c r="H22" s="68"/>
    </row>
    <row r="23" spans="1:8" ht="30.75" thickBot="1">
      <c r="A23" s="68"/>
      <c r="B23" s="68"/>
      <c r="C23" s="71"/>
      <c r="D23" s="71"/>
      <c r="E23" s="71"/>
      <c r="F23" s="68"/>
      <c r="G23" s="68"/>
      <c r="H23" s="68"/>
    </row>
    <row r="24" spans="1:8" ht="30">
      <c r="A24" s="68"/>
      <c r="B24" s="69" t="s">
        <v>36</v>
      </c>
      <c r="C24" s="72"/>
      <c r="D24" s="70" t="s">
        <v>6</v>
      </c>
      <c r="E24" s="72">
        <f>IF(C24="","",8-C24)</f>
      </c>
      <c r="F24" s="68"/>
      <c r="G24" s="68"/>
      <c r="H24" s="68"/>
    </row>
    <row r="25" spans="1:8" ht="30">
      <c r="A25" s="68"/>
      <c r="B25" s="68"/>
      <c r="C25" s="68"/>
      <c r="D25" s="68"/>
      <c r="E25" s="68"/>
      <c r="F25" s="68"/>
      <c r="G25" s="68"/>
      <c r="H25" s="68"/>
    </row>
    <row r="26" spans="1:8" ht="30">
      <c r="A26" s="68"/>
      <c r="B26" s="68"/>
      <c r="C26" s="68"/>
      <c r="D26" s="68"/>
      <c r="E26" s="68"/>
      <c r="F26" s="68"/>
      <c r="G26" s="68"/>
      <c r="H26" s="68"/>
    </row>
    <row r="27" spans="1:8" ht="30">
      <c r="A27" s="68"/>
      <c r="B27" s="68"/>
      <c r="C27" s="68"/>
      <c r="D27" s="68"/>
      <c r="E27" s="68"/>
      <c r="F27" s="68"/>
      <c r="G27" s="68"/>
      <c r="H27" s="6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</dc:creator>
  <cp:keywords/>
  <dc:description/>
  <cp:lastModifiedBy>Piet Smit</cp:lastModifiedBy>
  <cp:lastPrinted>2017-06-18T08:06:09Z</cp:lastPrinted>
  <dcterms:created xsi:type="dcterms:W3CDTF">2017-06-17T07:33:58Z</dcterms:created>
  <dcterms:modified xsi:type="dcterms:W3CDTF">2020-01-06T15:03:55Z</dcterms:modified>
  <cp:category/>
  <cp:version/>
  <cp:contentType/>
  <cp:contentStatus/>
</cp:coreProperties>
</file>